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PCC 2025\Presupuesto 2025\Ejecuciones Presupuestales 2025\Marzo 2025\Definitivo\"/>
    </mc:Choice>
  </mc:AlternateContent>
  <bookViews>
    <workbookView xWindow="0" yWindow="0" windowWidth="20490" windowHeight="7350" activeTab="1"/>
  </bookViews>
  <sheets>
    <sheet name="AsuEjecucionPresupuestal" sheetId="1" r:id="rId1"/>
    <sheet name="EJECUCION X FUENTES" sheetId="2" r:id="rId2"/>
  </sheets>
  <definedNames>
    <definedName name="_xlnm._FilterDatabase" localSheetId="0" hidden="1">AsuEjecucionPresupuestal!$A$68:$AD$114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C29" i="2"/>
  <c r="G29" i="2" s="1"/>
  <c r="C19" i="2"/>
  <c r="G19" i="2" s="1"/>
  <c r="E34" i="2"/>
  <c r="D34" i="2"/>
  <c r="G33" i="2"/>
  <c r="G32" i="2"/>
  <c r="G31" i="2"/>
  <c r="G30" i="2"/>
  <c r="G28" i="2"/>
  <c r="G27" i="2"/>
  <c r="G25" i="2"/>
  <c r="G24" i="2"/>
  <c r="F24" i="2"/>
  <c r="G23" i="2"/>
  <c r="F23" i="2"/>
  <c r="G22" i="2"/>
  <c r="F22" i="2"/>
  <c r="G21" i="2"/>
  <c r="C21" i="2"/>
  <c r="G20" i="2"/>
  <c r="F20" i="2"/>
  <c r="F19" i="2"/>
  <c r="G18" i="2"/>
  <c r="F18" i="2"/>
  <c r="G17" i="2"/>
  <c r="F17" i="2"/>
  <c r="G16" i="2"/>
  <c r="F16" i="2"/>
  <c r="E10" i="2"/>
  <c r="D10" i="2"/>
  <c r="C10" i="2"/>
  <c r="I10" i="2" s="1"/>
  <c r="G9" i="2"/>
  <c r="G8" i="2"/>
  <c r="G7" i="2"/>
  <c r="F7" i="2"/>
  <c r="B4" i="2"/>
  <c r="C34" i="2" l="1"/>
  <c r="I11" i="2" s="1"/>
  <c r="I12" i="2" s="1"/>
  <c r="G10" i="2"/>
  <c r="D35" i="2"/>
  <c r="E35" i="2"/>
  <c r="F10" i="2"/>
  <c r="F34" i="2" l="1"/>
  <c r="C35" i="2"/>
  <c r="G35" i="2" s="1"/>
  <c r="G34" i="2"/>
  <c r="F35" i="2" l="1"/>
</calcChain>
</file>

<file path=xl/sharedStrings.xml><?xml version="1.0" encoding="utf-8"?>
<sst xmlns="http://schemas.openxmlformats.org/spreadsheetml/2006/main" count="1916" uniqueCount="232">
  <si>
    <t>REPUBLICA DE COLOMBIA
DISTRITO DE CARTAGENA
INSTITUTO DE PATRIMONIO Y CULTURA DE CARTAGENA
NIT 806.013.631-8</t>
  </si>
  <si>
    <t>Corte: 31/03/2025</t>
  </si>
  <si>
    <t>EJECUCIÓN PRESUPUESTAL DE GASTOS</t>
  </si>
  <si>
    <t>Sección</t>
  </si>
  <si>
    <t>Código Ccpet</t>
  </si>
  <si>
    <t>Nombre del Rubro Presupuestal</t>
  </si>
  <si>
    <t>Sector</t>
  </si>
  <si>
    <t>Mga</t>
  </si>
  <si>
    <t>Cpc-Dane</t>
  </si>
  <si>
    <t>BPIN</t>
  </si>
  <si>
    <t>Fuente</t>
  </si>
  <si>
    <t>Terceros/Chip</t>
  </si>
  <si>
    <t>Asignacion</t>
  </si>
  <si>
    <t xml:space="preserve">Adicion </t>
  </si>
  <si>
    <t>Reducción</t>
  </si>
  <si>
    <t>Crédito</t>
  </si>
  <si>
    <t>Contracrédito</t>
  </si>
  <si>
    <t>Presupuesto Final</t>
  </si>
  <si>
    <t>Disponibilidad Sin Registrar</t>
  </si>
  <si>
    <t xml:space="preserve">Compromisos </t>
  </si>
  <si>
    <t>Obligación</t>
  </si>
  <si>
    <t xml:space="preserve">Pagos </t>
  </si>
  <si>
    <t>Liberación</t>
  </si>
  <si>
    <t>Saldo x Ejecutar</t>
  </si>
  <si>
    <t>Saldo Disponible</t>
  </si>
  <si>
    <t>Saldox Pagar</t>
  </si>
  <si>
    <t/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</si>
  <si>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</si>
  <si>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</si>
  <si>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</si>
  <si>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</si>
  <si>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</si>
  <si>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</si>
  <si>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</si>
  <si>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</si>
  <si>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</si>
  <si>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</si>
  <si>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</si>
  <si>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</si>
  <si>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2.1 - Administración Central</t>
  </si>
  <si>
    <t>2.1.1.01.01.001.01</t>
  </si>
  <si>
    <t>Sueldo básico</t>
  </si>
  <si>
    <t>33 - CULTURA</t>
  </si>
  <si>
    <t>1.2.1.0.00 - Ingresos corrientes de Libre Destinación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</si>
  <si>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</si>
  <si>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</si>
  <si>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</si>
  <si>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</si>
  <si>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</si>
  <si>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</si>
  <si>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</si>
  <si>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</si>
  <si>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</si>
  <si>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</si>
  <si>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</si>
  <si>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</si>
  <si>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</si>
  <si>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</si>
  <si>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</si>
  <si>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</si>
  <si>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</si>
  <si>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 xml:space="preserve">Aportes de cesantías 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</si>
  <si>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</si>
  <si>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</si>
  <si>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</si>
  <si>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</si>
  <si>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</si>
  <si>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</si>
  <si>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</si>
  <si>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</si>
  <si>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</si>
  <si>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</si>
  <si>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</si>
  <si>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</si>
  <si>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</si>
  <si>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</si>
  <si>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</si>
  <si>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</si>
  <si>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</si>
  <si>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2.1.1.01.03.020</t>
  </si>
  <si>
    <t>ESTIMULOS A LOS EMPLEADOS DEL ESTADO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</si>
  <si>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</si>
  <si>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</si>
  <si>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</si>
  <si>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</si>
  <si>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</si>
  <si>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</si>
  <si>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2.1.2.01.01.003.03</t>
  </si>
  <si>
    <t>Maquinaria de oficina, contabilidad e informática</t>
  </si>
  <si>
    <t>2.1.2.01.01.003.03.02</t>
  </si>
  <si>
    <t>Maquinaria de informática y sus partes, piezas y accesorios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</si>
  <si>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</si>
  <si>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</si>
  <si>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</si>
  <si>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</si>
  <si>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</si>
  <si>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</si>
  <si>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2.1.2.01.01.004.01.01.01</t>
  </si>
  <si>
    <t>Asientos</t>
  </si>
  <si>
    <t>2.1.2.01.01.004.01.01.02</t>
  </si>
  <si>
    <t>Muebles del tipo utilizado en la oficina</t>
  </si>
  <si>
    <t>0 - No aplica</t>
  </si>
  <si>
    <t>1.2.2.0.00 - Ingresos Corrientes de destinación específica por Acto Administrativo</t>
  </si>
  <si>
    <t>2.1.2.02</t>
  </si>
  <si>
    <t>Adquisiciones diferentes de activos</t>
  </si>
  <si>
    <t>2.1.2.02.01</t>
  </si>
  <si>
    <t>Materiales y suministros</t>
  </si>
  <si>
    <t>2.1.2.02.01.003</t>
  </si>
  <si>
    <t>Otros bienes transportables (excepto productos metálicos, maquinaria y equipo)</t>
  </si>
  <si>
    <t>2.1.2.02.01.004</t>
  </si>
  <si>
    <t>Productos metálicos y paquetes de software</t>
  </si>
  <si>
    <t>2.1.2.02.02</t>
  </si>
  <si>
    <t>Adquisición de servicios</t>
  </si>
  <si>
    <t>2.1.2.02.02.006</t>
  </si>
  <si>
    <t>Servicios de alojamiento; servicios de suministro de comidas y bebidas; servicios de transporte; y servicios de distribución de electricidad, gas y agua</t>
  </si>
  <si>
    <t>68021 - Servicios locales de mensajeria nacional</t>
  </si>
  <si>
    <t>85951 - Servicios de copia y reproduccion</t>
  </si>
  <si>
    <t>2.1.2.02.02.007</t>
  </si>
  <si>
    <t>Servicios financieros y servicios conexos, servicios inmobiliarios y servicios de leasing</t>
  </si>
  <si>
    <t>2.1.2.02.02.008</t>
  </si>
  <si>
    <t xml:space="preserve">Servicios prestados a las empresas y servicios de producción </t>
  </si>
  <si>
    <t>2.1.2.02.02.009</t>
  </si>
  <si>
    <t>Servicios para la comunidad, sociales y personales</t>
  </si>
  <si>
    <t>2.1.2.02.02.010</t>
  </si>
  <si>
    <t>Viáticos de los funcionarios en comisión</t>
  </si>
  <si>
    <t>2.1.2.02.03</t>
  </si>
  <si>
    <t>Gastos imprevistos</t>
  </si>
  <si>
    <t>2.1.3</t>
  </si>
  <si>
    <t>Transferencias corrientes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</si>
  <si>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</si>
  <si>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</si>
  <si>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</si>
  <si>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</si>
  <si>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</si>
  <si>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</si>
  <si>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2.1.8</t>
  </si>
  <si>
    <t>Gastos por tributos, tasas, contribuciones, multas, sanciones e intereses de mora</t>
  </si>
  <si>
    <t>2.1.8.01</t>
  </si>
  <si>
    <t>Impuestos</t>
  </si>
  <si>
    <t>2.1.8.01.14</t>
  </si>
  <si>
    <t>Gravamen a los movimientos financieros</t>
  </si>
  <si>
    <t>2.1.8.04</t>
  </si>
  <si>
    <t>Contribuciones</t>
  </si>
  <si>
    <t>2.1.8.04.01</t>
  </si>
  <si>
    <t>Cuota de fiscalización y auditaje</t>
  </si>
  <si>
    <t>2.3.2.02.02</t>
  </si>
  <si>
    <t>2.3.2.02.02.008</t>
  </si>
  <si>
    <t>33.01.003 - CULTURA - Promoción y acceso efectivo a procesos culturales y artísticos - Bibliotecas adecuadas</t>
  </si>
  <si>
    <t>96290 - Otros servicios de artes escenicas eventos culturales y de entretenimiento en vivo</t>
  </si>
  <si>
    <t>2024130010106</t>
  </si>
  <si>
    <t>1.2.3.1.19 - Estampillas</t>
  </si>
  <si>
    <t>1.3.2.2.08 - R.F. SGP - Propósito General</t>
  </si>
  <si>
    <t>33.01.051 - CULTURA - Promoción y acceso efectivo a procesos culturales y artísticos - Servicio de educación informal al sector artístico y cultural</t>
  </si>
  <si>
    <t>2024130010113</t>
  </si>
  <si>
    <t>1.2.4.3.02 - SGP-Propósito General-Cultura</t>
  </si>
  <si>
    <t>1.3.3.8.02 - R.B. SGP-PROPOSITO GENERAL-CULTURA</t>
  </si>
  <si>
    <t>202500000005545</t>
  </si>
  <si>
    <t>33.01.053 - CULTURA - Promoción y acceso efectivo a procesos culturales y artísticos - Servicio de promoción de actividades culturales</t>
  </si>
  <si>
    <t>2024130010100</t>
  </si>
  <si>
    <t>2024130010107</t>
  </si>
  <si>
    <t>1.3.3.2.00 - RECURSOS DEL BALANCE DE DESTINACION ESPECIFICA POR ACTO ADMINISTRATIVO</t>
  </si>
  <si>
    <t>1.3.3.3.12 - R.B. IMPUESTO DE ESPECTACULOS PUBLICOS NACIONAL CON DESTINO AL DEPORTE</t>
  </si>
  <si>
    <t>2024130010114</t>
  </si>
  <si>
    <t>33.01.054 - CULTURA - Promoción y acceso efectivo a procesos culturales y artísticos - Servicio de apoyo financiero al sector artístico y cultural</t>
  </si>
  <si>
    <t>33.01.055 - Servicio de apoyo financiero para el desarrollo de practicas artisticas y culturales</t>
  </si>
  <si>
    <t>33.01.070 - Documentos de lineamientos tecnicos3301070</t>
  </si>
  <si>
    <t>2024130010105</t>
  </si>
  <si>
    <t>33.01.071 - CULTURA - Promoción y acceso efectivo a procesos culturales y artísticos - Documentos normativos</t>
  </si>
  <si>
    <t>202400000005227</t>
  </si>
  <si>
    <t>33.01.085 - CULTURA - Promoción y acceso efectivo a procesos culturales y artísticos - Servicios bibliotecarios</t>
  </si>
  <si>
    <t>1.2.3.2.27 - VENTA DE BIENES Y SERVICIOS CON DESTINACION ESPECIFICA LEGAL</t>
  </si>
  <si>
    <t>33.01.088 - Centros culturales construidos</t>
  </si>
  <si>
    <t>33.01.122 - Servicio de fomento para el acceso de la oferta cultural</t>
  </si>
  <si>
    <t>33.01.127 - Infraestructuras culturales dotadas</t>
  </si>
  <si>
    <t xml:space="preserve">1.2.3.1.12 - Impuesto de espectáculos públicos nacional con destino al deporte </t>
  </si>
  <si>
    <t>33.01.129 - Documentos de planeacion3301129</t>
  </si>
  <si>
    <t>1.2.3.2.25 - OTRAS MULTAS, SANCIONES E INTERESES DE MORA CON DESTINACION ESPECIFICA LEGAL</t>
  </si>
  <si>
    <t>33.02.049 - CULTURA - Gestión, protección y salvaguardia del patrimonio cultural colombiano - Servicio de salvaguardia al patrimonio inmaterial</t>
  </si>
  <si>
    <t>202500000005498</t>
  </si>
  <si>
    <t>33.02.070 - CULTURA - Gestión, protección y salvaguardia del patrimonio cultural colombiano - Serviciode divulgación y publicación del Patrimonio cultural</t>
  </si>
  <si>
    <t>1.3.2.3.11 - OTROS RENDIMIENTOS FINANCIEROS</t>
  </si>
  <si>
    <t xml:space="preserve">INSTITUTO DE PATRIMONIO Y CULTURA DE CARTAGENA DE INDIAS </t>
  </si>
  <si>
    <t>GASTOS DE FUNCIONAMIENTO EJECUCION PRESUPUESTAL X FUENTE</t>
  </si>
  <si>
    <t>FUENTE</t>
  </si>
  <si>
    <t>PRESUPUESTO VIGENTE</t>
  </si>
  <si>
    <t>COMPROMISOS</t>
  </si>
  <si>
    <t>LIBERACION DE COMPROMISOS</t>
  </si>
  <si>
    <t>% DE EJECUCION</t>
  </si>
  <si>
    <t>SALDO DISPONIBLE POR COMPROMETER</t>
  </si>
  <si>
    <t>RESUMEN</t>
  </si>
  <si>
    <t>Fuente No.1            I.C.L.D</t>
  </si>
  <si>
    <t>Fuente No.2       IMPTO DELINEACION URBANA</t>
  </si>
  <si>
    <t>RUBROS</t>
  </si>
  <si>
    <t>Fuente No.3</t>
  </si>
  <si>
    <t>Fuente No.6</t>
  </si>
  <si>
    <t>TOTAL GASTOS DE FUNCIONAMIENTO</t>
  </si>
  <si>
    <t>FUNCIONAMIENTO</t>
  </si>
  <si>
    <t>INVERSION</t>
  </si>
  <si>
    <t>TOTALES</t>
  </si>
  <si>
    <t>GASTOS DE INVERSION EJECUCION PRESUPUESTAL X FUENTE</t>
  </si>
  <si>
    <t>Fuente No.1    I.C.L.D</t>
  </si>
  <si>
    <t>Fuente No.2  VENTAS DE SERVICIOS IPCC</t>
  </si>
  <si>
    <t>Fuente No.3 VENTAS DE SERVICIOS TEATRO AM</t>
  </si>
  <si>
    <t>Fuente No.4   SGP</t>
  </si>
  <si>
    <t>Fuente No.5    RENDIMIENTOS FINANCIEROS ICLD</t>
  </si>
  <si>
    <t>Fuente No.6  RENDIMIENTSO FINANCIEROS SGP</t>
  </si>
  <si>
    <t>Fuente No. 8   ESPECTACULOS PUBLICOS  DESTINACION ESPECIFICA</t>
  </si>
  <si>
    <t xml:space="preserve"> Fuente No. 10  MULTAS Y SANCIONES</t>
  </si>
  <si>
    <t>Fuente No. 11 IMPUESTO DE DELINEACION URBANA</t>
  </si>
  <si>
    <t>RECURSOS DEL BALANCE</t>
  </si>
  <si>
    <t>R.B I.C.L.D 1.2.1.0.00</t>
  </si>
  <si>
    <t>R.B MULTAS Y SANCIONES</t>
  </si>
  <si>
    <t>R.B SGP</t>
  </si>
  <si>
    <t>R.B.ESTAMPILLA PROCULTURA</t>
  </si>
  <si>
    <t>R.B 20% IMPUESTO DELINEACION URBANA</t>
  </si>
  <si>
    <t>R.B. VENTAS DE SERVICIOS TEATRO ADOLFO MEJIA</t>
  </si>
  <si>
    <t>R.B. ESPECTACULOS PUBLICOS</t>
  </si>
  <si>
    <t>TOTAL GASTOS DE INVERSION</t>
  </si>
  <si>
    <t>TOTALES FUNCIONAMIENTO MAS INVERSION</t>
  </si>
  <si>
    <t>MARIA HELENA MULETH BARRIOS</t>
  </si>
  <si>
    <t xml:space="preserve">Profesional Especializado </t>
  </si>
  <si>
    <t>Instituto de Patrimonio y Cultura  de Cartagena de Indias</t>
  </si>
  <si>
    <t xml:space="preserve">Division Administrativa  y Financiera </t>
  </si>
  <si>
    <t>Instituto de Patrimonio y Cultura de Cartagena de Indias</t>
  </si>
  <si>
    <t>Profesional Universitario</t>
  </si>
  <si>
    <t>Division Administrativa  y Financiera</t>
  </si>
  <si>
    <t>MARZO 31 DE 2025</t>
  </si>
  <si>
    <t>EJECUCION PRESUPUESTAL A 31 DE MARZO  DE 2025</t>
  </si>
  <si>
    <t>Fuente No.7   ESTAMPILLA PROCULTURA</t>
  </si>
  <si>
    <t>CHRISTIAM ARNEDO MACIA</t>
  </si>
  <si>
    <t>WALTER NAVARRO RANGEL</t>
  </si>
  <si>
    <t>Director General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</si>
</sst>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87">
    <xf numFmtId="0" fontId="2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6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right" vertical="top" wrapText="1" readingOrder="1"/>
    </xf>
    <xf numFmtId="0" fontId="3" fillId="0" borderId="2" xfId="0" applyFont="1" applyBorder="1" applyAlignment="1">
      <alignment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3" fontId="6" fillId="0" borderId="2" xfId="0" applyNumberFormat="1" applyFont="1" applyBorder="1" applyAlignment="1">
      <alignment horizontal="right" vertical="top" wrapText="1" readingOrder="1"/>
    </xf>
    <xf numFmtId="3" fontId="3" fillId="0" borderId="2" xfId="0" applyNumberFormat="1" applyFont="1" applyBorder="1" applyAlignment="1">
      <alignment horizontal="right" vertical="top" wrapText="1" readingOrder="1"/>
    </xf>
    <xf numFmtId="0" fontId="0" fillId="3" borderId="0" xfId="0" applyFill="1"/>
    <xf numFmtId="3" fontId="2" fillId="0" borderId="0" xfId="0" applyNumberFormat="1" applyFont="1"/>
    <xf numFmtId="4" fontId="2" fillId="0" borderId="0" xfId="0" applyNumberFormat="1" applyFo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/>
    <xf numFmtId="0" fontId="1" fillId="3" borderId="10" xfId="0" applyFont="1" applyFill="1" applyBorder="1"/>
    <xf numFmtId="4" fontId="0" fillId="3" borderId="10" xfId="0" applyNumberFormat="1" applyFill="1" applyBorder="1"/>
    <xf numFmtId="2" fontId="0" fillId="3" borderId="10" xfId="0" applyNumberFormat="1" applyFill="1" applyBorder="1"/>
    <xf numFmtId="3" fontId="0" fillId="3" borderId="10" xfId="0" applyNumberForma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11" fillId="5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0" fillId="3" borderId="10" xfId="0" applyFill="1" applyBorder="1"/>
    <xf numFmtId="0" fontId="10" fillId="3" borderId="10" xfId="0" applyFont="1" applyFill="1" applyBorder="1"/>
    <xf numFmtId="4" fontId="12" fillId="3" borderId="10" xfId="0" applyNumberFormat="1" applyFont="1" applyFill="1" applyBorder="1"/>
    <xf numFmtId="3" fontId="12" fillId="3" borderId="10" xfId="0" applyNumberFormat="1" applyFont="1" applyFill="1" applyBorder="1"/>
    <xf numFmtId="0" fontId="2" fillId="6" borderId="10" xfId="0" applyFont="1" applyFill="1" applyBorder="1" applyAlignment="1">
      <alignment horizontal="left"/>
    </xf>
    <xf numFmtId="164" fontId="2" fillId="6" borderId="10" xfId="1" applyNumberFormat="1" applyFont="1" applyFill="1" applyBorder="1"/>
    <xf numFmtId="4" fontId="6" fillId="3" borderId="2" xfId="0" applyNumberFormat="1" applyFont="1" applyFill="1" applyBorder="1" applyAlignment="1">
      <alignment horizontal="right" vertical="top" wrapText="1" readingOrder="1"/>
    </xf>
    <xf numFmtId="4" fontId="0" fillId="3" borderId="0" xfId="0" applyNumberFormat="1" applyFill="1"/>
    <xf numFmtId="0" fontId="2" fillId="5" borderId="10" xfId="0" applyFont="1" applyFill="1" applyBorder="1" applyAlignment="1">
      <alignment horizontal="left"/>
    </xf>
    <xf numFmtId="164" fontId="2" fillId="5" borderId="10" xfId="1" applyNumberFormat="1" applyFont="1" applyFill="1" applyBorder="1"/>
    <xf numFmtId="0" fontId="2" fillId="4" borderId="10" xfId="0" applyFont="1" applyFill="1" applyBorder="1" applyAlignment="1">
      <alignment horizontal="left"/>
    </xf>
    <xf numFmtId="164" fontId="2" fillId="4" borderId="10" xfId="1" applyNumberFormat="1" applyFont="1" applyFill="1" applyBorder="1"/>
    <xf numFmtId="43" fontId="2" fillId="0" borderId="0" xfId="1" applyFont="1"/>
    <xf numFmtId="41" fontId="0" fillId="3" borderId="10" xfId="2" applyFont="1" applyFill="1" applyBorder="1" applyAlignment="1" applyProtection="1">
      <alignment horizontal="center"/>
    </xf>
    <xf numFmtId="4" fontId="0" fillId="3" borderId="10" xfId="0" applyNumberFormat="1" applyFill="1" applyBorder="1" applyAlignment="1">
      <alignment horizontal="center"/>
    </xf>
    <xf numFmtId="41" fontId="2" fillId="0" borderId="0" xfId="0" applyNumberFormat="1" applyFont="1"/>
    <xf numFmtId="43" fontId="2" fillId="0" borderId="0" xfId="0" applyNumberFormat="1" applyFont="1"/>
    <xf numFmtId="41" fontId="0" fillId="3" borderId="10" xfId="2" applyFont="1" applyFill="1" applyBorder="1" applyAlignment="1" applyProtection="1"/>
    <xf numFmtId="41" fontId="2" fillId="0" borderId="0" xfId="0" applyNumberFormat="1" applyFont="1" applyAlignment="1">
      <alignment horizontal="center"/>
    </xf>
    <xf numFmtId="0" fontId="8" fillId="5" borderId="10" xfId="0" applyFont="1" applyFill="1" applyBorder="1"/>
    <xf numFmtId="41" fontId="13" fillId="5" borderId="10" xfId="2" applyFont="1" applyFill="1" applyBorder="1" applyAlignment="1" applyProtection="1"/>
    <xf numFmtId="2" fontId="0" fillId="5" borderId="10" xfId="0" applyNumberFormat="1" applyFill="1" applyBorder="1"/>
    <xf numFmtId="4" fontId="0" fillId="5" borderId="10" xfId="0" applyNumberFormat="1" applyFill="1" applyBorder="1" applyAlignment="1">
      <alignment horizontal="center"/>
    </xf>
    <xf numFmtId="0" fontId="1" fillId="5" borderId="10" xfId="0" applyFont="1" applyFill="1" applyBorder="1"/>
    <xf numFmtId="41" fontId="0" fillId="5" borderId="10" xfId="2" applyFont="1" applyFill="1" applyBorder="1" applyAlignment="1" applyProtection="1"/>
    <xf numFmtId="0" fontId="14" fillId="3" borderId="10" xfId="0" applyFont="1" applyFill="1" applyBorder="1"/>
    <xf numFmtId="41" fontId="12" fillId="3" borderId="10" xfId="2" applyFont="1" applyFill="1" applyBorder="1" applyAlignment="1" applyProtection="1"/>
    <xf numFmtId="2" fontId="13" fillId="3" borderId="10" xfId="0" applyNumberFormat="1" applyFont="1" applyFill="1" applyBorder="1"/>
    <xf numFmtId="4" fontId="13" fillId="3" borderId="10" xfId="0" applyNumberFormat="1" applyFont="1" applyFill="1" applyBorder="1" applyAlignment="1">
      <alignment horizontal="center"/>
    </xf>
    <xf numFmtId="0" fontId="14" fillId="7" borderId="11" xfId="0" applyFont="1" applyFill="1" applyBorder="1"/>
    <xf numFmtId="0" fontId="11" fillId="0" borderId="0" xfId="0" applyFont="1"/>
    <xf numFmtId="41" fontId="11" fillId="0" borderId="0" xfId="0" applyNumberFormat="1" applyFont="1"/>
    <xf numFmtId="14" fontId="2" fillId="0" borderId="0" xfId="0" applyNumberFormat="1" applyFont="1"/>
    <xf numFmtId="0" fontId="6" fillId="3" borderId="2" xfId="0" applyFont="1" applyFill="1" applyBorder="1" applyAlignment="1">
      <alignment vertical="top" wrapText="1" readingOrder="1"/>
    </xf>
    <xf numFmtId="3" fontId="6" fillId="3" borderId="2" xfId="0" applyNumberFormat="1" applyFont="1" applyFill="1" applyBorder="1" applyAlignment="1">
      <alignment horizontal="right" vertical="top" wrapText="1" readingOrder="1"/>
    </xf>
    <xf numFmtId="0" fontId="6" fillId="3" borderId="2" xfId="0" applyFont="1" applyFill="1" applyBorder="1" applyAlignment="1">
      <alignment horizontal="right" vertical="top" wrapText="1" readingOrder="1"/>
    </xf>
    <xf numFmtId="41" fontId="7" fillId="5" borderId="10" xfId="2" applyFont="1" applyFill="1" applyBorder="1" applyAlignment="1" applyProtection="1"/>
    <xf numFmtId="164" fontId="2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2" xfId="0" applyFont="1" applyBorder="1" applyAlignment="1">
      <alignment horizontal="right" vertical="top" wrapText="1" readingOrder="1"/>
    </xf>
    <xf numFmtId="0" fontId="2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0" fontId="3" fillId="0" borderId="2" xfId="0" applyFont="1" applyBorder="1" applyAlignment="1">
      <alignment vertical="top" wrapText="1" readingOrder="1"/>
    </xf>
    <xf numFmtId="0" fontId="6" fillId="3" borderId="2" xfId="0" applyFont="1" applyFill="1" applyBorder="1" applyAlignment="1">
      <alignment vertical="top" wrapText="1" readingOrder="1"/>
    </xf>
    <xf numFmtId="0" fontId="2" fillId="3" borderId="3" xfId="0" applyFont="1" applyFill="1" applyBorder="1" applyAlignment="1">
      <alignment vertical="top" wrapText="1"/>
    </xf>
    <xf numFmtId="0" fontId="9" fillId="3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41" fontId="15" fillId="7" borderId="10" xfId="2" applyFont="1" applyFill="1" applyBorder="1" applyAlignment="1" applyProtection="1"/>
    <xf numFmtId="2" fontId="0" fillId="7" borderId="10" xfId="0" applyNumberFormat="1" applyFont="1" applyFill="1" applyBorder="1"/>
    <xf numFmtId="4" fontId="15" fillId="7" borderId="10" xfId="0" applyNumberFormat="1" applyFont="1" applyFill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jpeg"/><Relationship Id="rId1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203200</xdr:colOff>
      <xdr:row>2</xdr:row>
      <xdr:rowOff>292100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124</xdr:row>
      <xdr:rowOff>180975</xdr:rowOff>
    </xdr:from>
    <xdr:to>
      <xdr:col>4</xdr:col>
      <xdr:colOff>80055</xdr:colOff>
      <xdr:row>127</xdr:row>
      <xdr:rowOff>170356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29927550"/>
          <a:ext cx="518205" cy="56088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117</xdr:row>
      <xdr:rowOff>76200</xdr:rowOff>
    </xdr:from>
    <xdr:to>
      <xdr:col>14</xdr:col>
      <xdr:colOff>571500</xdr:colOff>
      <xdr:row>120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4175" y="28489275"/>
          <a:ext cx="158115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203200</xdr:colOff>
      <xdr:row>117</xdr:row>
      <xdr:rowOff>139700</xdr:rowOff>
    </xdr:from>
    <xdr:to>
      <xdr:col>4</xdr:col>
      <xdr:colOff>317500</xdr:colOff>
      <xdr:row>123</xdr:row>
      <xdr:rowOff>85833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54B5AD-0F20-4737-8CFC-09EC36B13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3704" b="97531" l="1399" r="90210">
                      <a14:foregroundMark x1="46853" y1="23457" x2="46853" y2="23457"/>
                      <a14:foregroundMark x1="54545" y1="8642" x2="54545" y2="8642"/>
                      <a14:foregroundMark x1="52295" y1="12346" x2="55944" y2="4938"/>
                      <a14:foregroundMark x1="41958" y1="33333" x2="52295" y2="12346"/>
                      <a14:foregroundMark x1="89508" y1="12700" x2="89646" y2="12595"/>
                      <a14:foregroundMark x1="35524" y1="53086" x2="37762" y2="48148"/>
                      <a14:foregroundMark x1="34405" y1="55556" x2="35524" y2="53086"/>
                      <a14:foregroundMark x1="34371" y1="55631" x2="34405" y2="55556"/>
                      <a14:foregroundMark x1="37762" y1="48148" x2="37762" y2="46914"/>
                      <a14:foregroundMark x1="36191" y1="47427" x2="47731" y2="40636"/>
                      <a14:foregroundMark x1="27539" y1="52519" x2="34200" y2="48599"/>
                      <a14:foregroundMark x1="1399" y1="67901" x2="11348" y2="62046"/>
                      <a14:foregroundMark x1="32867" y1="54321" x2="32120" y2="56268"/>
                      <a14:foregroundMark x1="32867" y1="55556" x2="16783" y2="92593"/>
                      <a14:backgroundMark x1="16084" y1="18519" x2="16084" y2="18519"/>
                      <a14:backgroundMark x1="7692" y1="91358" x2="7692" y2="91358"/>
                      <a14:backgroundMark x1="60839" y1="12346" x2="60839" y2="12346"/>
                      <a14:backgroundMark x1="53846" y1="20988" x2="92308" y2="3704"/>
                      <a14:backgroundMark x1="92308" y1="3704" x2="94406" y2="2469"/>
                      <a14:backgroundMark x1="20527" y1="96916" x2="20280" y2="97531"/>
                      <a14:backgroundMark x1="35664" y1="55556" x2="35664" y2="55556"/>
                      <a14:backgroundMark x1="35664" y1="55556" x2="35664" y2="55556"/>
                      <a14:backgroundMark x1="35664" y1="53086" x2="35664" y2="53086"/>
                      <a14:backgroundMark x1="90210" y1="16049" x2="90210" y2="16049"/>
                      <a14:backgroundMark x1="2098" y1="98765" x2="19580" y2="98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89212">
          <a:off x="1581150" y="29140150"/>
          <a:ext cx="1060450" cy="1051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35</xdr:row>
      <xdr:rowOff>152400</xdr:rowOff>
    </xdr:from>
    <xdr:to>
      <xdr:col>4</xdr:col>
      <xdr:colOff>647700</xdr:colOff>
      <xdr:row>38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7934325"/>
          <a:ext cx="15811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723900</xdr:colOff>
      <xdr:row>42</xdr:row>
      <xdr:rowOff>28575</xdr:rowOff>
    </xdr:from>
    <xdr:to>
      <xdr:col>1</xdr:col>
      <xdr:colOff>1242695</xdr:colOff>
      <xdr:row>45</xdr:row>
      <xdr:rowOff>17145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5900" y="9144000"/>
          <a:ext cx="518795" cy="560070"/>
        </a:xfrm>
        <a:prstGeom prst="rect">
          <a:avLst/>
        </a:prstGeom>
      </xdr:spPr>
    </xdr:pic>
    <xdr:clientData/>
  </xdr:twoCellAnchor>
  <xdr:twoCellAnchor editAs="oneCell">
    <xdr:from>
      <xdr:col>1</xdr:col>
      <xdr:colOff>374650</xdr:colOff>
      <xdr:row>37</xdr:row>
      <xdr:rowOff>19050</xdr:rowOff>
    </xdr:from>
    <xdr:to>
      <xdr:col>1</xdr:col>
      <xdr:colOff>1540065</xdr:colOff>
      <xdr:row>41</xdr:row>
      <xdr:rowOff>54083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C048A08-E013-4005-8A95-CD96C5FAE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704" b="97531" l="1399" r="90210">
                      <a14:foregroundMark x1="46853" y1="23457" x2="46853" y2="23457"/>
                      <a14:foregroundMark x1="54545" y1="8642" x2="54545" y2="8642"/>
                      <a14:foregroundMark x1="52295" y1="12346" x2="55944" y2="4938"/>
                      <a14:foregroundMark x1="41958" y1="33333" x2="52295" y2="12346"/>
                      <a14:foregroundMark x1="89508" y1="12700" x2="89646" y2="12595"/>
                      <a14:foregroundMark x1="35524" y1="53086" x2="37762" y2="48148"/>
                      <a14:foregroundMark x1="34405" y1="55556" x2="35524" y2="53086"/>
                      <a14:foregroundMark x1="34371" y1="55631" x2="34405" y2="55556"/>
                      <a14:foregroundMark x1="37762" y1="48148" x2="37762" y2="46914"/>
                      <a14:foregroundMark x1="36191" y1="47427" x2="47731" y2="40636"/>
                      <a14:foregroundMark x1="27539" y1="52519" x2="34200" y2="48599"/>
                      <a14:foregroundMark x1="1399" y1="67901" x2="11348" y2="62046"/>
                      <a14:foregroundMark x1="32867" y1="54321" x2="32120" y2="56268"/>
                      <a14:foregroundMark x1="32867" y1="55556" x2="16783" y2="92593"/>
                      <a14:backgroundMark x1="16084" y1="18519" x2="16084" y2="18519"/>
                      <a14:backgroundMark x1="7692" y1="91358" x2="7692" y2="91358"/>
                      <a14:backgroundMark x1="60839" y1="12346" x2="60839" y2="12346"/>
                      <a14:backgroundMark x1="53846" y1="20988" x2="92308" y2="3704"/>
                      <a14:backgroundMark x1="92308" y1="3704" x2="94406" y2="2469"/>
                      <a14:backgroundMark x1="20527" y1="96916" x2="20280" y2="97531"/>
                      <a14:backgroundMark x1="35664" y1="55556" x2="35664" y2="55556"/>
                      <a14:backgroundMark x1="35664" y1="55556" x2="35664" y2="55556"/>
                      <a14:backgroundMark x1="35664" y1="53086" x2="35664" y2="53086"/>
                      <a14:backgroundMark x1="90210" y1="16049" x2="90210" y2="16049"/>
                      <a14:backgroundMark x1="2098" y1="98765" x2="19580" y2="98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0" y="7772400"/>
          <a:ext cx="1165415" cy="771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6"/>
  <sheetViews>
    <sheetView showGridLines="0" topLeftCell="K58" workbookViewId="0">
      <selection activeCell="V54" sqref="V54:V55"/>
    </sheetView>
  </sheetViews>
  <sheetFormatPr baseColWidth="10" defaultRowHeight="15" x14ac:dyDescent="0.25"/>
  <cols>
    <col min="1" max="1" width="0" hidden="1" customWidth="1"/>
    <col min="2" max="2" width="16.5703125" customWidth="1"/>
    <col min="3" max="3" width="3.140625" customWidth="1"/>
    <col min="4" max="4" width="13.5703125" customWidth="1"/>
    <col min="5" max="5" width="18.5703125" customWidth="1"/>
    <col min="6" max="6" width="12.28515625" hidden="1" customWidth="1"/>
    <col min="7" max="7" width="0.140625" customWidth="1"/>
    <col min="8" max="8" width="11.42578125" customWidth="1"/>
    <col min="9" max="9" width="8.85546875" customWidth="1"/>
    <col min="10" max="10" width="15.140625" customWidth="1"/>
    <col min="11" max="11" width="8.85546875" customWidth="1"/>
    <col min="12" max="12" width="4.7109375" customWidth="1"/>
    <col min="13" max="13" width="15.140625" customWidth="1"/>
    <col min="14" max="14" width="13.42578125" hidden="1" customWidth="1"/>
    <col min="15" max="15" width="13.42578125" customWidth="1"/>
    <col min="16" max="16" width="12.140625" customWidth="1"/>
    <col min="17" max="17" width="10.5703125" hidden="1" customWidth="1"/>
    <col min="18" max="18" width="1.5703125" hidden="1" customWidth="1"/>
    <col min="19" max="19" width="12.140625" hidden="1" customWidth="1"/>
    <col min="20" max="20" width="9.28515625" hidden="1" customWidth="1"/>
    <col min="21" max="21" width="2.85546875" hidden="1" customWidth="1"/>
    <col min="22" max="22" width="13.42578125" customWidth="1"/>
    <col min="23" max="23" width="13.7109375" customWidth="1"/>
    <col min="24" max="24" width="14.140625" customWidth="1"/>
    <col min="25" max="25" width="16.140625" customWidth="1"/>
    <col min="26" max="26" width="14" customWidth="1"/>
    <col min="27" max="27" width="12.140625" customWidth="1"/>
    <col min="28" max="28" width="13.42578125" customWidth="1"/>
    <col min="29" max="29" width="13.5703125" customWidth="1"/>
    <col min="30" max="30" width="13.42578125" customWidth="1"/>
    <col min="31" max="31" width="0" hidden="1" customWidth="1"/>
  </cols>
  <sheetData>
    <row r="1" spans="1:30" ht="18" customHeight="1" x14ac:dyDescent="0.25">
      <c r="B1" s="63"/>
      <c r="C1" s="63"/>
      <c r="H1" s="64" t="s">
        <v>0</v>
      </c>
      <c r="I1" s="63"/>
      <c r="J1" s="63"/>
      <c r="K1" s="63"/>
      <c r="R1" s="65" t="s">
        <v>1</v>
      </c>
      <c r="S1" s="63"/>
      <c r="T1" s="63"/>
    </row>
    <row r="2" spans="1:30" ht="39.6" customHeight="1" x14ac:dyDescent="0.25">
      <c r="B2" s="63"/>
      <c r="C2" s="63"/>
      <c r="H2" s="63"/>
      <c r="I2" s="63"/>
      <c r="J2" s="63"/>
      <c r="K2" s="63"/>
    </row>
    <row r="3" spans="1:30" ht="23.65" customHeight="1" x14ac:dyDescent="0.25">
      <c r="B3" s="63"/>
      <c r="C3" s="63"/>
    </row>
    <row r="4" spans="1:30" ht="5.0999999999999996" customHeight="1" x14ac:dyDescent="0.25"/>
    <row r="5" spans="1:30" ht="21.2" customHeight="1" x14ac:dyDescent="0.25">
      <c r="A5" s="66" t="s">
        <v>2</v>
      </c>
      <c r="B5" s="63"/>
      <c r="C5" s="63"/>
      <c r="D5" s="63"/>
      <c r="E5" s="63"/>
      <c r="AD5" s="57">
        <v>45747</v>
      </c>
    </row>
    <row r="6" spans="1:30" ht="5.0999999999999996" customHeight="1" x14ac:dyDescent="0.25"/>
    <row r="7" spans="1:30" ht="22.5" x14ac:dyDescent="0.25">
      <c r="A7" s="67" t="s">
        <v>3</v>
      </c>
      <c r="B7" s="68"/>
      <c r="C7" s="69" t="s">
        <v>4</v>
      </c>
      <c r="D7" s="68"/>
      <c r="E7" s="69" t="s">
        <v>5</v>
      </c>
      <c r="F7" s="68"/>
      <c r="G7" s="69" t="s">
        <v>6</v>
      </c>
      <c r="H7" s="68"/>
      <c r="I7" s="1" t="s">
        <v>7</v>
      </c>
      <c r="J7" s="1" t="s">
        <v>8</v>
      </c>
      <c r="K7" s="69" t="s">
        <v>9</v>
      </c>
      <c r="L7" s="68"/>
      <c r="M7" s="1" t="s">
        <v>10</v>
      </c>
      <c r="N7" s="1" t="s">
        <v>11</v>
      </c>
      <c r="O7" s="1" t="s">
        <v>12</v>
      </c>
      <c r="P7" s="1" t="s">
        <v>13</v>
      </c>
      <c r="Q7" s="69" t="s">
        <v>14</v>
      </c>
      <c r="R7" s="68"/>
      <c r="S7" s="1" t="s">
        <v>15</v>
      </c>
      <c r="T7" s="69" t="s">
        <v>16</v>
      </c>
      <c r="U7" s="68"/>
      <c r="V7" s="1" t="s">
        <v>17</v>
      </c>
      <c r="W7" s="1" t="s">
        <v>18</v>
      </c>
      <c r="X7" s="1" t="s">
        <v>19</v>
      </c>
      <c r="Y7" s="1" t="s">
        <v>20</v>
      </c>
      <c r="Z7" s="1" t="s">
        <v>21</v>
      </c>
      <c r="AA7" s="1" t="s">
        <v>22</v>
      </c>
      <c r="AB7" s="1" t="s">
        <v>23</v>
      </c>
      <c r="AC7" s="1" t="s">
        <v>24</v>
      </c>
      <c r="AD7" s="1" t="s">
        <v>25</v>
      </c>
    </row>
    <row r="8" spans="1:30" x14ac:dyDescent="0.25">
      <c r="A8" s="72" t="s">
        <v>26</v>
      </c>
      <c r="B8" s="71"/>
      <c r="C8" s="72" t="s">
        <v>27</v>
      </c>
      <c r="D8" s="71"/>
      <c r="E8" s="72" t="s">
        <v>28</v>
      </c>
      <c r="F8" s="71"/>
      <c r="G8" s="72" t="s">
        <v>26</v>
      </c>
      <c r="H8" s="71"/>
      <c r="I8" s="2" t="s">
        <v>26</v>
      </c>
      <c r="J8" s="2" t="s">
        <v>26</v>
      </c>
      <c r="K8" s="72" t="s">
        <v>26</v>
      </c>
      <c r="L8" s="71"/>
      <c r="M8" s="2" t="s">
        <v>26</v>
      </c>
      <c r="N8" s="2" t="s">
        <v>26</v>
      </c>
      <c r="O8" s="6">
        <v>19175016099</v>
      </c>
      <c r="P8" s="6">
        <v>2699578152</v>
      </c>
      <c r="Q8" s="70" t="s">
        <v>26</v>
      </c>
      <c r="R8" s="71"/>
      <c r="S8" s="3" t="s">
        <v>26</v>
      </c>
      <c r="T8" s="70" t="s">
        <v>26</v>
      </c>
      <c r="U8" s="71"/>
      <c r="V8" s="6">
        <v>21874594251</v>
      </c>
      <c r="W8" s="6">
        <v>1798428767</v>
      </c>
      <c r="X8" s="6">
        <v>7945237762</v>
      </c>
      <c r="Y8" s="6">
        <v>3033632017</v>
      </c>
      <c r="Z8" s="6">
        <v>2882145330</v>
      </c>
      <c r="AA8" s="6">
        <v>2137092</v>
      </c>
      <c r="AB8" s="6">
        <v>13931493581</v>
      </c>
      <c r="AC8" s="6">
        <v>12133064814</v>
      </c>
      <c r="AD8" s="6">
        <v>151486687</v>
      </c>
    </row>
    <row r="9" spans="1:30" x14ac:dyDescent="0.25">
      <c r="A9" s="72" t="s">
        <v>26</v>
      </c>
      <c r="B9" s="71"/>
      <c r="C9" s="72" t="s">
        <v>29</v>
      </c>
      <c r="D9" s="71"/>
      <c r="E9" s="72" t="s">
        <v>30</v>
      </c>
      <c r="F9" s="71"/>
      <c r="G9" s="72" t="s">
        <v>26</v>
      </c>
      <c r="H9" s="71"/>
      <c r="I9" s="2" t="s">
        <v>26</v>
      </c>
      <c r="J9" s="2" t="s">
        <v>26</v>
      </c>
      <c r="K9" s="72" t="s">
        <v>26</v>
      </c>
      <c r="L9" s="71"/>
      <c r="M9" s="2" t="s">
        <v>26</v>
      </c>
      <c r="N9" s="2" t="s">
        <v>26</v>
      </c>
      <c r="O9" s="6">
        <v>7124103163</v>
      </c>
      <c r="P9" s="3" t="s">
        <v>26</v>
      </c>
      <c r="Q9" s="70" t="s">
        <v>26</v>
      </c>
      <c r="R9" s="71"/>
      <c r="S9" s="3" t="s">
        <v>26</v>
      </c>
      <c r="T9" s="70" t="s">
        <v>26</v>
      </c>
      <c r="U9" s="71"/>
      <c r="V9" s="6">
        <v>7124103163</v>
      </c>
      <c r="W9" s="6">
        <v>642761909</v>
      </c>
      <c r="X9" s="6">
        <v>2574531420</v>
      </c>
      <c r="Y9" s="6">
        <v>1133737579</v>
      </c>
      <c r="Z9" s="6">
        <v>1006250892</v>
      </c>
      <c r="AA9" s="6">
        <v>2137092</v>
      </c>
      <c r="AB9" s="6">
        <v>4551708835</v>
      </c>
      <c r="AC9" s="6">
        <v>3908946926</v>
      </c>
      <c r="AD9" s="6">
        <v>127486687</v>
      </c>
    </row>
    <row r="10" spans="1:30" x14ac:dyDescent="0.25">
      <c r="A10" s="72" t="s">
        <v>26</v>
      </c>
      <c r="B10" s="71"/>
      <c r="C10" s="72" t="s">
        <v>31</v>
      </c>
      <c r="D10" s="71"/>
      <c r="E10" s="72" t="s">
        <v>32</v>
      </c>
      <c r="F10" s="71"/>
      <c r="G10" s="72" t="s">
        <v>26</v>
      </c>
      <c r="H10" s="71"/>
      <c r="I10" s="2" t="s">
        <v>26</v>
      </c>
      <c r="J10" s="2" t="s">
        <v>26</v>
      </c>
      <c r="K10" s="72" t="s">
        <v>26</v>
      </c>
      <c r="L10" s="71"/>
      <c r="M10" s="2" t="s">
        <v>26</v>
      </c>
      <c r="N10" s="2" t="s">
        <v>26</v>
      </c>
      <c r="O10" s="6">
        <v>3378748866</v>
      </c>
      <c r="P10" s="3" t="s">
        <v>26</v>
      </c>
      <c r="Q10" s="70" t="s">
        <v>26</v>
      </c>
      <c r="R10" s="71"/>
      <c r="S10" s="3" t="s">
        <v>26</v>
      </c>
      <c r="T10" s="70" t="s">
        <v>26</v>
      </c>
      <c r="U10" s="71"/>
      <c r="V10" s="6">
        <v>3378748866</v>
      </c>
      <c r="W10" s="3" t="s">
        <v>26</v>
      </c>
      <c r="X10" s="6">
        <v>723454580</v>
      </c>
      <c r="Y10" s="6">
        <v>720312687</v>
      </c>
      <c r="Z10" s="6">
        <v>592826000</v>
      </c>
      <c r="AA10" s="3" t="s">
        <v>26</v>
      </c>
      <c r="AB10" s="6">
        <v>2655294286</v>
      </c>
      <c r="AC10" s="6">
        <v>2655294286</v>
      </c>
      <c r="AD10" s="6">
        <v>127486687</v>
      </c>
    </row>
    <row r="11" spans="1:30" x14ac:dyDescent="0.25">
      <c r="A11" s="72" t="s">
        <v>26</v>
      </c>
      <c r="B11" s="71"/>
      <c r="C11" s="72" t="s">
        <v>33</v>
      </c>
      <c r="D11" s="71"/>
      <c r="E11" s="72" t="s">
        <v>34</v>
      </c>
      <c r="F11" s="71"/>
      <c r="G11" s="72" t="s">
        <v>26</v>
      </c>
      <c r="H11" s="71"/>
      <c r="I11" s="2" t="s">
        <v>26</v>
      </c>
      <c r="J11" s="2" t="s">
        <v>26</v>
      </c>
      <c r="K11" s="72" t="s">
        <v>26</v>
      </c>
      <c r="L11" s="71"/>
      <c r="M11" s="2" t="s">
        <v>26</v>
      </c>
      <c r="N11" s="2" t="s">
        <v>26</v>
      </c>
      <c r="O11" s="6">
        <v>3378748866</v>
      </c>
      <c r="P11" s="3" t="s">
        <v>26</v>
      </c>
      <c r="Q11" s="70" t="s">
        <v>26</v>
      </c>
      <c r="R11" s="71"/>
      <c r="S11" s="3" t="s">
        <v>26</v>
      </c>
      <c r="T11" s="70" t="s">
        <v>26</v>
      </c>
      <c r="U11" s="71"/>
      <c r="V11" s="6">
        <v>3378748866</v>
      </c>
      <c r="W11" s="3" t="s">
        <v>26</v>
      </c>
      <c r="X11" s="6">
        <v>723454580</v>
      </c>
      <c r="Y11" s="6">
        <v>720312687</v>
      </c>
      <c r="Z11" s="6">
        <v>592826000</v>
      </c>
      <c r="AA11" s="3" t="s">
        <v>26</v>
      </c>
      <c r="AB11" s="6">
        <v>2655294286</v>
      </c>
      <c r="AC11" s="6">
        <v>2655294286</v>
      </c>
      <c r="AD11" s="6">
        <v>127486687</v>
      </c>
    </row>
    <row r="12" spans="1:30" x14ac:dyDescent="0.25">
      <c r="A12" s="72" t="s">
        <v>26</v>
      </c>
      <c r="B12" s="71"/>
      <c r="C12" s="72" t="s">
        <v>35</v>
      </c>
      <c r="D12" s="71"/>
      <c r="E12" s="72" t="s">
        <v>36</v>
      </c>
      <c r="F12" s="71"/>
      <c r="G12" s="72" t="s">
        <v>26</v>
      </c>
      <c r="H12" s="71"/>
      <c r="I12" s="2" t="s">
        <v>26</v>
      </c>
      <c r="J12" s="2" t="s">
        <v>26</v>
      </c>
      <c r="K12" s="72" t="s">
        <v>26</v>
      </c>
      <c r="L12" s="71"/>
      <c r="M12" s="2" t="s">
        <v>26</v>
      </c>
      <c r="N12" s="2" t="s">
        <v>26</v>
      </c>
      <c r="O12" s="6">
        <v>2237835168</v>
      </c>
      <c r="P12" s="3" t="s">
        <v>26</v>
      </c>
      <c r="Q12" s="70" t="s">
        <v>26</v>
      </c>
      <c r="R12" s="71"/>
      <c r="S12" s="3" t="s">
        <v>26</v>
      </c>
      <c r="T12" s="70" t="s">
        <v>26</v>
      </c>
      <c r="U12" s="71"/>
      <c r="V12" s="6">
        <v>2237835168</v>
      </c>
      <c r="W12" s="3" t="s">
        <v>26</v>
      </c>
      <c r="X12" s="6">
        <v>476489804</v>
      </c>
      <c r="Y12" s="6">
        <v>476489804</v>
      </c>
      <c r="Z12" s="6">
        <v>476489804</v>
      </c>
      <c r="AA12" s="3" t="s">
        <v>26</v>
      </c>
      <c r="AB12" s="6">
        <v>1761345364</v>
      </c>
      <c r="AC12" s="6">
        <v>1761345364</v>
      </c>
      <c r="AD12" s="3" t="s">
        <v>26</v>
      </c>
    </row>
    <row r="13" spans="1:30" x14ac:dyDescent="0.25">
      <c r="A13" s="72" t="s">
        <v>26</v>
      </c>
      <c r="B13" s="71"/>
      <c r="C13" s="72" t="s">
        <v>37</v>
      </c>
      <c r="D13" s="71"/>
      <c r="E13" s="72" t="s">
        <v>38</v>
      </c>
      <c r="F13" s="71"/>
      <c r="G13" s="72" t="s">
        <v>26</v>
      </c>
      <c r="H13" s="71"/>
      <c r="I13" s="2" t="s">
        <v>26</v>
      </c>
      <c r="J13" s="2" t="s">
        <v>26</v>
      </c>
      <c r="K13" s="72" t="s">
        <v>26</v>
      </c>
      <c r="L13" s="71"/>
      <c r="M13" s="2" t="s">
        <v>26</v>
      </c>
      <c r="N13" s="2" t="s">
        <v>26</v>
      </c>
      <c r="O13" s="6">
        <v>2237835168</v>
      </c>
      <c r="P13" s="3" t="s">
        <v>26</v>
      </c>
      <c r="Q13" s="70" t="s">
        <v>26</v>
      </c>
      <c r="R13" s="71"/>
      <c r="S13" s="3" t="s">
        <v>26</v>
      </c>
      <c r="T13" s="70" t="s">
        <v>26</v>
      </c>
      <c r="U13" s="71"/>
      <c r="V13" s="6">
        <v>2237835168</v>
      </c>
      <c r="W13" s="3" t="s">
        <v>26</v>
      </c>
      <c r="X13" s="6">
        <v>476489804</v>
      </c>
      <c r="Y13" s="6">
        <v>476489804</v>
      </c>
      <c r="Z13" s="6">
        <v>476489804</v>
      </c>
      <c r="AA13" s="3" t="s">
        <v>26</v>
      </c>
      <c r="AB13" s="6">
        <v>1761345364</v>
      </c>
      <c r="AC13" s="6">
        <v>1761345364</v>
      </c>
      <c r="AD13" s="3" t="s">
        <v>26</v>
      </c>
    </row>
    <row r="14" spans="1:30" ht="20.100000000000001" customHeight="1" x14ac:dyDescent="0.25">
      <c r="A14" s="74" t="s">
        <v>39</v>
      </c>
      <c r="B14" s="71"/>
      <c r="C14" s="74" t="s">
        <v>40</v>
      </c>
      <c r="D14" s="71"/>
      <c r="E14" s="74" t="s">
        <v>41</v>
      </c>
      <c r="F14" s="71"/>
      <c r="G14" s="74" t="s">
        <v>42</v>
      </c>
      <c r="H14" s="71"/>
      <c r="I14" s="4" t="s">
        <v>26</v>
      </c>
      <c r="J14" s="4" t="s">
        <v>26</v>
      </c>
      <c r="K14" s="74" t="s">
        <v>26</v>
      </c>
      <c r="L14" s="71"/>
      <c r="M14" s="4" t="s">
        <v>43</v>
      </c>
      <c r="N14" s="4" t="s">
        <v>26</v>
      </c>
      <c r="O14" s="7">
        <v>1765497923</v>
      </c>
      <c r="P14" s="5" t="s">
        <v>26</v>
      </c>
      <c r="Q14" s="73" t="s">
        <v>26</v>
      </c>
      <c r="R14" s="71"/>
      <c r="S14" s="5" t="s">
        <v>26</v>
      </c>
      <c r="T14" s="73" t="s">
        <v>26</v>
      </c>
      <c r="U14" s="71"/>
      <c r="V14" s="7">
        <v>1765497923</v>
      </c>
      <c r="W14" s="5" t="s">
        <v>26</v>
      </c>
      <c r="X14" s="7">
        <v>435109459</v>
      </c>
      <c r="Y14" s="7">
        <v>435109459</v>
      </c>
      <c r="Z14" s="7">
        <v>435109459</v>
      </c>
      <c r="AA14" s="5" t="s">
        <v>26</v>
      </c>
      <c r="AB14" s="7">
        <v>1330388464</v>
      </c>
      <c r="AC14" s="7">
        <v>1330388464</v>
      </c>
      <c r="AD14" s="5" t="s">
        <v>26</v>
      </c>
    </row>
    <row r="15" spans="1:30" ht="20.100000000000001" customHeight="1" x14ac:dyDescent="0.25">
      <c r="A15" s="74" t="s">
        <v>39</v>
      </c>
      <c r="B15" s="71"/>
      <c r="C15" s="74" t="s">
        <v>44</v>
      </c>
      <c r="D15" s="71"/>
      <c r="E15" s="74" t="s">
        <v>45</v>
      </c>
      <c r="F15" s="71"/>
      <c r="G15" s="74" t="s">
        <v>42</v>
      </c>
      <c r="H15" s="71"/>
      <c r="I15" s="4" t="s">
        <v>26</v>
      </c>
      <c r="J15" s="4" t="s">
        <v>26</v>
      </c>
      <c r="K15" s="74" t="s">
        <v>26</v>
      </c>
      <c r="L15" s="71"/>
      <c r="M15" s="4" t="s">
        <v>43</v>
      </c>
      <c r="N15" s="4" t="s">
        <v>26</v>
      </c>
      <c r="O15" s="7">
        <v>95855036</v>
      </c>
      <c r="P15" s="5" t="s">
        <v>26</v>
      </c>
      <c r="Q15" s="73" t="s">
        <v>26</v>
      </c>
      <c r="R15" s="71"/>
      <c r="S15" s="5" t="s">
        <v>26</v>
      </c>
      <c r="T15" s="73" t="s">
        <v>26</v>
      </c>
      <c r="U15" s="71"/>
      <c r="V15" s="7">
        <v>95855036</v>
      </c>
      <c r="W15" s="5" t="s">
        <v>26</v>
      </c>
      <c r="X15" s="7">
        <v>3350282</v>
      </c>
      <c r="Y15" s="7">
        <v>3350282</v>
      </c>
      <c r="Z15" s="7">
        <v>3350282</v>
      </c>
      <c r="AA15" s="5" t="s">
        <v>26</v>
      </c>
      <c r="AB15" s="7">
        <v>92504754</v>
      </c>
      <c r="AC15" s="7">
        <v>92504754</v>
      </c>
      <c r="AD15" s="5" t="s">
        <v>26</v>
      </c>
    </row>
    <row r="16" spans="1:30" ht="20.100000000000001" customHeight="1" x14ac:dyDescent="0.25">
      <c r="A16" s="74" t="s">
        <v>39</v>
      </c>
      <c r="B16" s="71"/>
      <c r="C16" s="74" t="s">
        <v>46</v>
      </c>
      <c r="D16" s="71"/>
      <c r="E16" s="74" t="s">
        <v>47</v>
      </c>
      <c r="F16" s="71"/>
      <c r="G16" s="74" t="s">
        <v>42</v>
      </c>
      <c r="H16" s="71"/>
      <c r="I16" s="4" t="s">
        <v>26</v>
      </c>
      <c r="J16" s="4" t="s">
        <v>26</v>
      </c>
      <c r="K16" s="74" t="s">
        <v>26</v>
      </c>
      <c r="L16" s="71"/>
      <c r="M16" s="4" t="s">
        <v>43</v>
      </c>
      <c r="N16" s="4" t="s">
        <v>26</v>
      </c>
      <c r="O16" s="7">
        <v>67075424</v>
      </c>
      <c r="P16" s="5" t="s">
        <v>26</v>
      </c>
      <c r="Q16" s="73" t="s">
        <v>26</v>
      </c>
      <c r="R16" s="71"/>
      <c r="S16" s="5" t="s">
        <v>26</v>
      </c>
      <c r="T16" s="73" t="s">
        <v>26</v>
      </c>
      <c r="U16" s="71"/>
      <c r="V16" s="7">
        <v>67075424</v>
      </c>
      <c r="W16" s="5" t="s">
        <v>26</v>
      </c>
      <c r="X16" s="7">
        <v>19822951</v>
      </c>
      <c r="Y16" s="7">
        <v>19822951</v>
      </c>
      <c r="Z16" s="7">
        <v>19822951</v>
      </c>
      <c r="AA16" s="5" t="s">
        <v>26</v>
      </c>
      <c r="AB16" s="7">
        <v>47252473</v>
      </c>
      <c r="AC16" s="7">
        <v>47252473</v>
      </c>
      <c r="AD16" s="5" t="s">
        <v>26</v>
      </c>
    </row>
    <row r="17" spans="1:30" ht="20.100000000000001" customHeight="1" x14ac:dyDescent="0.25">
      <c r="A17" s="72" t="s">
        <v>26</v>
      </c>
      <c r="B17" s="71"/>
      <c r="C17" s="72" t="s">
        <v>48</v>
      </c>
      <c r="D17" s="71"/>
      <c r="E17" s="72" t="s">
        <v>49</v>
      </c>
      <c r="F17" s="71"/>
      <c r="G17" s="72" t="s">
        <v>26</v>
      </c>
      <c r="H17" s="71"/>
      <c r="I17" s="2" t="s">
        <v>26</v>
      </c>
      <c r="J17" s="2" t="s">
        <v>26</v>
      </c>
      <c r="K17" s="72" t="s">
        <v>26</v>
      </c>
      <c r="L17" s="71"/>
      <c r="M17" s="2" t="s">
        <v>26</v>
      </c>
      <c r="N17" s="2" t="s">
        <v>26</v>
      </c>
      <c r="O17" s="6">
        <v>309406785</v>
      </c>
      <c r="P17" s="3" t="s">
        <v>26</v>
      </c>
      <c r="Q17" s="70" t="s">
        <v>26</v>
      </c>
      <c r="R17" s="71"/>
      <c r="S17" s="3" t="s">
        <v>26</v>
      </c>
      <c r="T17" s="70" t="s">
        <v>26</v>
      </c>
      <c r="U17" s="71"/>
      <c r="V17" s="6">
        <v>309406785</v>
      </c>
      <c r="W17" s="3" t="s">
        <v>26</v>
      </c>
      <c r="X17" s="6">
        <v>18207112</v>
      </c>
      <c r="Y17" s="6">
        <v>18207112</v>
      </c>
      <c r="Z17" s="6">
        <v>18207112</v>
      </c>
      <c r="AA17" s="3" t="s">
        <v>26</v>
      </c>
      <c r="AB17" s="6">
        <v>291199673</v>
      </c>
      <c r="AC17" s="6">
        <v>291199673</v>
      </c>
      <c r="AD17" s="3" t="s">
        <v>26</v>
      </c>
    </row>
    <row r="18" spans="1:30" ht="20.100000000000001" customHeight="1" x14ac:dyDescent="0.25">
      <c r="A18" s="74" t="s">
        <v>39</v>
      </c>
      <c r="B18" s="71"/>
      <c r="C18" s="74" t="s">
        <v>50</v>
      </c>
      <c r="D18" s="71"/>
      <c r="E18" s="74" t="s">
        <v>51</v>
      </c>
      <c r="F18" s="71"/>
      <c r="G18" s="74" t="s">
        <v>42</v>
      </c>
      <c r="H18" s="71"/>
      <c r="I18" s="4" t="s">
        <v>26</v>
      </c>
      <c r="J18" s="4" t="s">
        <v>26</v>
      </c>
      <c r="K18" s="74" t="s">
        <v>26</v>
      </c>
      <c r="L18" s="71"/>
      <c r="M18" s="4" t="s">
        <v>43</v>
      </c>
      <c r="N18" s="4" t="s">
        <v>26</v>
      </c>
      <c r="O18" s="7">
        <v>181644071</v>
      </c>
      <c r="P18" s="5" t="s">
        <v>26</v>
      </c>
      <c r="Q18" s="73" t="s">
        <v>26</v>
      </c>
      <c r="R18" s="71"/>
      <c r="S18" s="5" t="s">
        <v>26</v>
      </c>
      <c r="T18" s="73" t="s">
        <v>26</v>
      </c>
      <c r="U18" s="71"/>
      <c r="V18" s="7">
        <v>181644071</v>
      </c>
      <c r="W18" s="5" t="s">
        <v>26</v>
      </c>
      <c r="X18" s="7">
        <v>591609</v>
      </c>
      <c r="Y18" s="7">
        <v>591609</v>
      </c>
      <c r="Z18" s="7">
        <v>591609</v>
      </c>
      <c r="AA18" s="5" t="s">
        <v>26</v>
      </c>
      <c r="AB18" s="7">
        <v>181052462</v>
      </c>
      <c r="AC18" s="7">
        <v>181052462</v>
      </c>
      <c r="AD18" s="5" t="s">
        <v>26</v>
      </c>
    </row>
    <row r="19" spans="1:30" ht="20.100000000000001" customHeight="1" x14ac:dyDescent="0.25">
      <c r="A19" s="74" t="s">
        <v>39</v>
      </c>
      <c r="B19" s="71"/>
      <c r="C19" s="74" t="s">
        <v>52</v>
      </c>
      <c r="D19" s="71"/>
      <c r="E19" s="74" t="s">
        <v>53</v>
      </c>
      <c r="F19" s="71"/>
      <c r="G19" s="74" t="s">
        <v>42</v>
      </c>
      <c r="H19" s="71"/>
      <c r="I19" s="4" t="s">
        <v>26</v>
      </c>
      <c r="J19" s="4" t="s">
        <v>26</v>
      </c>
      <c r="K19" s="74" t="s">
        <v>26</v>
      </c>
      <c r="L19" s="71"/>
      <c r="M19" s="4" t="s">
        <v>43</v>
      </c>
      <c r="N19" s="4" t="s">
        <v>26</v>
      </c>
      <c r="O19" s="7">
        <v>127762714</v>
      </c>
      <c r="P19" s="5" t="s">
        <v>26</v>
      </c>
      <c r="Q19" s="73" t="s">
        <v>26</v>
      </c>
      <c r="R19" s="71"/>
      <c r="S19" s="5" t="s">
        <v>26</v>
      </c>
      <c r="T19" s="73" t="s">
        <v>26</v>
      </c>
      <c r="U19" s="71"/>
      <c r="V19" s="7">
        <v>127762714</v>
      </c>
      <c r="W19" s="5" t="s">
        <v>26</v>
      </c>
      <c r="X19" s="7">
        <v>17615503</v>
      </c>
      <c r="Y19" s="7">
        <v>17615503</v>
      </c>
      <c r="Z19" s="7">
        <v>17615503</v>
      </c>
      <c r="AA19" s="5" t="s">
        <v>26</v>
      </c>
      <c r="AB19" s="7">
        <v>110147211</v>
      </c>
      <c r="AC19" s="7">
        <v>110147211</v>
      </c>
      <c r="AD19" s="5" t="s">
        <v>26</v>
      </c>
    </row>
    <row r="20" spans="1:30" ht="20.100000000000001" customHeight="1" x14ac:dyDescent="0.25">
      <c r="A20" s="72" t="s">
        <v>26</v>
      </c>
      <c r="B20" s="71"/>
      <c r="C20" s="72" t="s">
        <v>54</v>
      </c>
      <c r="D20" s="71"/>
      <c r="E20" s="72" t="s">
        <v>55</v>
      </c>
      <c r="F20" s="71"/>
      <c r="G20" s="72" t="s">
        <v>26</v>
      </c>
      <c r="H20" s="71"/>
      <c r="I20" s="2" t="s">
        <v>26</v>
      </c>
      <c r="J20" s="2" t="s">
        <v>26</v>
      </c>
      <c r="K20" s="72" t="s">
        <v>26</v>
      </c>
      <c r="L20" s="71"/>
      <c r="M20" s="2" t="s">
        <v>26</v>
      </c>
      <c r="N20" s="2" t="s">
        <v>26</v>
      </c>
      <c r="O20" s="6">
        <v>727574713</v>
      </c>
      <c r="P20" s="3" t="s">
        <v>26</v>
      </c>
      <c r="Q20" s="70" t="s">
        <v>26</v>
      </c>
      <c r="R20" s="71"/>
      <c r="S20" s="3" t="s">
        <v>26</v>
      </c>
      <c r="T20" s="70" t="s">
        <v>26</v>
      </c>
      <c r="U20" s="71"/>
      <c r="V20" s="6">
        <v>727574713</v>
      </c>
      <c r="W20" s="3" t="s">
        <v>26</v>
      </c>
      <c r="X20" s="6">
        <v>131222752</v>
      </c>
      <c r="Y20" s="6">
        <v>128080859</v>
      </c>
      <c r="Z20" s="6">
        <v>594172</v>
      </c>
      <c r="AA20" s="3" t="s">
        <v>26</v>
      </c>
      <c r="AB20" s="6">
        <v>596351961</v>
      </c>
      <c r="AC20" s="6">
        <v>596351961</v>
      </c>
      <c r="AD20" s="6">
        <v>127486687</v>
      </c>
    </row>
    <row r="21" spans="1:30" ht="20.100000000000001" customHeight="1" x14ac:dyDescent="0.25">
      <c r="A21" s="74" t="s">
        <v>39</v>
      </c>
      <c r="B21" s="71"/>
      <c r="C21" s="74" t="s">
        <v>56</v>
      </c>
      <c r="D21" s="71"/>
      <c r="E21" s="74" t="s">
        <v>57</v>
      </c>
      <c r="F21" s="71"/>
      <c r="G21" s="74" t="s">
        <v>42</v>
      </c>
      <c r="H21" s="71"/>
      <c r="I21" s="4" t="s">
        <v>26</v>
      </c>
      <c r="J21" s="4" t="s">
        <v>26</v>
      </c>
      <c r="K21" s="74" t="s">
        <v>26</v>
      </c>
      <c r="L21" s="71"/>
      <c r="M21" s="4" t="s">
        <v>43</v>
      </c>
      <c r="N21" s="4" t="s">
        <v>26</v>
      </c>
      <c r="O21" s="7">
        <v>186967464</v>
      </c>
      <c r="P21" s="5" t="s">
        <v>26</v>
      </c>
      <c r="Q21" s="73" t="s">
        <v>26</v>
      </c>
      <c r="R21" s="71"/>
      <c r="S21" s="5" t="s">
        <v>26</v>
      </c>
      <c r="T21" s="73" t="s">
        <v>26</v>
      </c>
      <c r="U21" s="71"/>
      <c r="V21" s="7">
        <v>186967464</v>
      </c>
      <c r="W21" s="5" t="s">
        <v>26</v>
      </c>
      <c r="X21" s="7">
        <v>52213139</v>
      </c>
      <c r="Y21" s="7">
        <v>50957303</v>
      </c>
      <c r="Z21" s="5" t="s">
        <v>26</v>
      </c>
      <c r="AA21" s="5" t="s">
        <v>26</v>
      </c>
      <c r="AB21" s="7">
        <v>134754325</v>
      </c>
      <c r="AC21" s="7">
        <v>134754325</v>
      </c>
      <c r="AD21" s="7">
        <v>50957303</v>
      </c>
    </row>
    <row r="22" spans="1:30" ht="20.100000000000001" customHeight="1" x14ac:dyDescent="0.25">
      <c r="A22" s="74" t="s">
        <v>39</v>
      </c>
      <c r="B22" s="71"/>
      <c r="C22" s="74" t="s">
        <v>58</v>
      </c>
      <c r="D22" s="71"/>
      <c r="E22" s="74" t="s">
        <v>59</v>
      </c>
      <c r="F22" s="71"/>
      <c r="G22" s="74" t="s">
        <v>42</v>
      </c>
      <c r="H22" s="71"/>
      <c r="I22" s="4" t="s">
        <v>26</v>
      </c>
      <c r="J22" s="4" t="s">
        <v>26</v>
      </c>
      <c r="K22" s="74" t="s">
        <v>26</v>
      </c>
      <c r="L22" s="71"/>
      <c r="M22" s="4" t="s">
        <v>43</v>
      </c>
      <c r="N22" s="4" t="s">
        <v>26</v>
      </c>
      <c r="O22" s="7">
        <v>153978309</v>
      </c>
      <c r="P22" s="5" t="s">
        <v>26</v>
      </c>
      <c r="Q22" s="73" t="s">
        <v>26</v>
      </c>
      <c r="R22" s="71"/>
      <c r="S22" s="5" t="s">
        <v>26</v>
      </c>
      <c r="T22" s="73" t="s">
        <v>26</v>
      </c>
      <c r="U22" s="71"/>
      <c r="V22" s="7">
        <v>153978309</v>
      </c>
      <c r="W22" s="5" t="s">
        <v>26</v>
      </c>
      <c r="X22" s="7">
        <v>36984314</v>
      </c>
      <c r="Y22" s="7">
        <v>36094764</v>
      </c>
      <c r="Z22" s="5" t="s">
        <v>26</v>
      </c>
      <c r="AA22" s="5" t="s">
        <v>26</v>
      </c>
      <c r="AB22" s="7">
        <v>116993995</v>
      </c>
      <c r="AC22" s="7">
        <v>116993995</v>
      </c>
      <c r="AD22" s="7">
        <v>36094764</v>
      </c>
    </row>
    <row r="23" spans="1:30" ht="20.100000000000001" customHeight="1" x14ac:dyDescent="0.25">
      <c r="A23" s="74" t="s">
        <v>39</v>
      </c>
      <c r="B23" s="71"/>
      <c r="C23" s="74" t="s">
        <v>60</v>
      </c>
      <c r="D23" s="71"/>
      <c r="E23" s="74" t="s">
        <v>61</v>
      </c>
      <c r="F23" s="71"/>
      <c r="G23" s="74" t="s">
        <v>42</v>
      </c>
      <c r="H23" s="71"/>
      <c r="I23" s="4" t="s">
        <v>26</v>
      </c>
      <c r="J23" s="4" t="s">
        <v>26</v>
      </c>
      <c r="K23" s="74" t="s">
        <v>26</v>
      </c>
      <c r="L23" s="71"/>
      <c r="M23" s="4" t="s">
        <v>43</v>
      </c>
      <c r="N23" s="4" t="s">
        <v>26</v>
      </c>
      <c r="O23" s="7">
        <v>203648758</v>
      </c>
      <c r="P23" s="5" t="s">
        <v>26</v>
      </c>
      <c r="Q23" s="73" t="s">
        <v>26</v>
      </c>
      <c r="R23" s="71"/>
      <c r="S23" s="5" t="s">
        <v>26</v>
      </c>
      <c r="T23" s="73" t="s">
        <v>26</v>
      </c>
      <c r="U23" s="71"/>
      <c r="V23" s="7">
        <v>203648758</v>
      </c>
      <c r="W23" s="5" t="s">
        <v>26</v>
      </c>
      <c r="X23" s="7">
        <v>594172</v>
      </c>
      <c r="Y23" s="7">
        <v>594172</v>
      </c>
      <c r="Z23" s="7">
        <v>594172</v>
      </c>
      <c r="AA23" s="5" t="s">
        <v>26</v>
      </c>
      <c r="AB23" s="7">
        <v>203054586</v>
      </c>
      <c r="AC23" s="7">
        <v>203054586</v>
      </c>
      <c r="AD23" s="5" t="s">
        <v>26</v>
      </c>
    </row>
    <row r="24" spans="1:30" ht="20.100000000000001" customHeight="1" x14ac:dyDescent="0.25">
      <c r="A24" s="74" t="s">
        <v>39</v>
      </c>
      <c r="B24" s="71"/>
      <c r="C24" s="74" t="s">
        <v>62</v>
      </c>
      <c r="D24" s="71"/>
      <c r="E24" s="74" t="s">
        <v>63</v>
      </c>
      <c r="F24" s="71"/>
      <c r="G24" s="74" t="s">
        <v>42</v>
      </c>
      <c r="H24" s="71"/>
      <c r="I24" s="4" t="s">
        <v>26</v>
      </c>
      <c r="J24" s="4" t="s">
        <v>26</v>
      </c>
      <c r="K24" s="74" t="s">
        <v>26</v>
      </c>
      <c r="L24" s="71"/>
      <c r="M24" s="4" t="s">
        <v>43</v>
      </c>
      <c r="N24" s="4" t="s">
        <v>26</v>
      </c>
      <c r="O24" s="7">
        <v>65989155</v>
      </c>
      <c r="P24" s="5" t="s">
        <v>26</v>
      </c>
      <c r="Q24" s="73" t="s">
        <v>26</v>
      </c>
      <c r="R24" s="71"/>
      <c r="S24" s="5" t="s">
        <v>26</v>
      </c>
      <c r="T24" s="73" t="s">
        <v>26</v>
      </c>
      <c r="U24" s="71"/>
      <c r="V24" s="7">
        <v>65989155</v>
      </c>
      <c r="W24" s="5" t="s">
        <v>26</v>
      </c>
      <c r="X24" s="7">
        <v>17404379</v>
      </c>
      <c r="Y24" s="7">
        <v>16985767</v>
      </c>
      <c r="Z24" s="5" t="s">
        <v>26</v>
      </c>
      <c r="AA24" s="5" t="s">
        <v>26</v>
      </c>
      <c r="AB24" s="7">
        <v>48584776</v>
      </c>
      <c r="AC24" s="7">
        <v>48584776</v>
      </c>
      <c r="AD24" s="7">
        <v>16985767</v>
      </c>
    </row>
    <row r="25" spans="1:30" ht="20.100000000000001" customHeight="1" x14ac:dyDescent="0.25">
      <c r="A25" s="74" t="s">
        <v>39</v>
      </c>
      <c r="B25" s="71"/>
      <c r="C25" s="74" t="s">
        <v>64</v>
      </c>
      <c r="D25" s="71"/>
      <c r="E25" s="74" t="s">
        <v>65</v>
      </c>
      <c r="F25" s="71"/>
      <c r="G25" s="74" t="s">
        <v>42</v>
      </c>
      <c r="H25" s="71"/>
      <c r="I25" s="4" t="s">
        <v>26</v>
      </c>
      <c r="J25" s="4" t="s">
        <v>26</v>
      </c>
      <c r="K25" s="74" t="s">
        <v>26</v>
      </c>
      <c r="L25" s="71"/>
      <c r="M25" s="4" t="s">
        <v>43</v>
      </c>
      <c r="N25" s="4" t="s">
        <v>26</v>
      </c>
      <c r="O25" s="7">
        <v>12004584</v>
      </c>
      <c r="P25" s="5" t="s">
        <v>26</v>
      </c>
      <c r="Q25" s="73" t="s">
        <v>26</v>
      </c>
      <c r="R25" s="71"/>
      <c r="S25" s="5" t="s">
        <v>26</v>
      </c>
      <c r="T25" s="73" t="s">
        <v>26</v>
      </c>
      <c r="U25" s="71"/>
      <c r="V25" s="7">
        <v>12004584</v>
      </c>
      <c r="W25" s="5" t="s">
        <v>26</v>
      </c>
      <c r="X25" s="7">
        <v>2271272</v>
      </c>
      <c r="Y25" s="7">
        <v>2216643</v>
      </c>
      <c r="Z25" s="5" t="s">
        <v>26</v>
      </c>
      <c r="AA25" s="5" t="s">
        <v>26</v>
      </c>
      <c r="AB25" s="7">
        <v>9733312</v>
      </c>
      <c r="AC25" s="7">
        <v>9733312</v>
      </c>
      <c r="AD25" s="7">
        <v>2216643</v>
      </c>
    </row>
    <row r="26" spans="1:30" ht="20.100000000000001" customHeight="1" x14ac:dyDescent="0.25">
      <c r="A26" s="74" t="s">
        <v>39</v>
      </c>
      <c r="B26" s="71"/>
      <c r="C26" s="74" t="s">
        <v>66</v>
      </c>
      <c r="D26" s="71"/>
      <c r="E26" s="74" t="s">
        <v>67</v>
      </c>
      <c r="F26" s="71"/>
      <c r="G26" s="74" t="s">
        <v>42</v>
      </c>
      <c r="H26" s="71"/>
      <c r="I26" s="4" t="s">
        <v>26</v>
      </c>
      <c r="J26" s="4" t="s">
        <v>26</v>
      </c>
      <c r="K26" s="74" t="s">
        <v>26</v>
      </c>
      <c r="L26" s="71"/>
      <c r="M26" s="4" t="s">
        <v>43</v>
      </c>
      <c r="N26" s="4" t="s">
        <v>26</v>
      </c>
      <c r="O26" s="7">
        <v>58991866</v>
      </c>
      <c r="P26" s="5" t="s">
        <v>26</v>
      </c>
      <c r="Q26" s="73" t="s">
        <v>26</v>
      </c>
      <c r="R26" s="71"/>
      <c r="S26" s="5" t="s">
        <v>26</v>
      </c>
      <c r="T26" s="73" t="s">
        <v>26</v>
      </c>
      <c r="U26" s="71"/>
      <c r="V26" s="7">
        <v>58991866</v>
      </c>
      <c r="W26" s="5" t="s">
        <v>26</v>
      </c>
      <c r="X26" s="7">
        <v>13053286</v>
      </c>
      <c r="Y26" s="7">
        <v>12739326</v>
      </c>
      <c r="Z26" s="5" t="s">
        <v>26</v>
      </c>
      <c r="AA26" s="5" t="s">
        <v>26</v>
      </c>
      <c r="AB26" s="7">
        <v>45938580</v>
      </c>
      <c r="AC26" s="7">
        <v>45938580</v>
      </c>
      <c r="AD26" s="7">
        <v>12739326</v>
      </c>
    </row>
    <row r="27" spans="1:30" ht="20.100000000000001" customHeight="1" x14ac:dyDescent="0.25">
      <c r="A27" s="74" t="s">
        <v>39</v>
      </c>
      <c r="B27" s="71"/>
      <c r="C27" s="74" t="s">
        <v>68</v>
      </c>
      <c r="D27" s="71"/>
      <c r="E27" s="74" t="s">
        <v>69</v>
      </c>
      <c r="F27" s="71"/>
      <c r="G27" s="74" t="s">
        <v>42</v>
      </c>
      <c r="H27" s="71"/>
      <c r="I27" s="4" t="s">
        <v>26</v>
      </c>
      <c r="J27" s="4" t="s">
        <v>26</v>
      </c>
      <c r="K27" s="74" t="s">
        <v>26</v>
      </c>
      <c r="L27" s="71"/>
      <c r="M27" s="4" t="s">
        <v>43</v>
      </c>
      <c r="N27" s="4" t="s">
        <v>26</v>
      </c>
      <c r="O27" s="7">
        <v>45994577</v>
      </c>
      <c r="P27" s="5" t="s">
        <v>26</v>
      </c>
      <c r="Q27" s="73" t="s">
        <v>26</v>
      </c>
      <c r="R27" s="71"/>
      <c r="S27" s="5" t="s">
        <v>26</v>
      </c>
      <c r="T27" s="73" t="s">
        <v>26</v>
      </c>
      <c r="U27" s="71"/>
      <c r="V27" s="7">
        <v>45994577</v>
      </c>
      <c r="W27" s="5" t="s">
        <v>26</v>
      </c>
      <c r="X27" s="7">
        <v>8702190</v>
      </c>
      <c r="Y27" s="7">
        <v>8492884</v>
      </c>
      <c r="Z27" s="5" t="s">
        <v>26</v>
      </c>
      <c r="AA27" s="5" t="s">
        <v>26</v>
      </c>
      <c r="AB27" s="7">
        <v>37292387</v>
      </c>
      <c r="AC27" s="7">
        <v>37292387</v>
      </c>
      <c r="AD27" s="7">
        <v>8492884</v>
      </c>
    </row>
    <row r="28" spans="1:30" ht="20.100000000000001" customHeight="1" x14ac:dyDescent="0.25">
      <c r="A28" s="72" t="s">
        <v>26</v>
      </c>
      <c r="B28" s="71"/>
      <c r="C28" s="72" t="s">
        <v>70</v>
      </c>
      <c r="D28" s="71"/>
      <c r="E28" s="72" t="s">
        <v>71</v>
      </c>
      <c r="F28" s="71"/>
      <c r="G28" s="72" t="s">
        <v>26</v>
      </c>
      <c r="H28" s="71"/>
      <c r="I28" s="2" t="s">
        <v>26</v>
      </c>
      <c r="J28" s="2" t="s">
        <v>26</v>
      </c>
      <c r="K28" s="72" t="s">
        <v>26</v>
      </c>
      <c r="L28" s="71"/>
      <c r="M28" s="2" t="s">
        <v>26</v>
      </c>
      <c r="N28" s="2" t="s">
        <v>26</v>
      </c>
      <c r="O28" s="6">
        <v>413338985</v>
      </c>
      <c r="P28" s="3" t="s">
        <v>26</v>
      </c>
      <c r="Q28" s="70" t="s">
        <v>26</v>
      </c>
      <c r="R28" s="71"/>
      <c r="S28" s="3" t="s">
        <v>26</v>
      </c>
      <c r="T28" s="70" t="s">
        <v>26</v>
      </c>
      <c r="U28" s="71"/>
      <c r="V28" s="6">
        <v>413338985</v>
      </c>
      <c r="W28" s="3" t="s">
        <v>26</v>
      </c>
      <c r="X28" s="6">
        <v>115742024</v>
      </c>
      <c r="Y28" s="6">
        <v>115742024</v>
      </c>
      <c r="Z28" s="6">
        <v>115742024</v>
      </c>
      <c r="AA28" s="3" t="s">
        <v>26</v>
      </c>
      <c r="AB28" s="6">
        <v>297596961</v>
      </c>
      <c r="AC28" s="6">
        <v>297596961</v>
      </c>
      <c r="AD28" s="3" t="s">
        <v>26</v>
      </c>
    </row>
    <row r="29" spans="1:30" ht="20.100000000000001" customHeight="1" x14ac:dyDescent="0.25">
      <c r="A29" s="72" t="s">
        <v>26</v>
      </c>
      <c r="B29" s="71"/>
      <c r="C29" s="72" t="s">
        <v>72</v>
      </c>
      <c r="D29" s="71"/>
      <c r="E29" s="72" t="s">
        <v>49</v>
      </c>
      <c r="F29" s="71"/>
      <c r="G29" s="72" t="s">
        <v>26</v>
      </c>
      <c r="H29" s="71"/>
      <c r="I29" s="2" t="s">
        <v>26</v>
      </c>
      <c r="J29" s="2" t="s">
        <v>26</v>
      </c>
      <c r="K29" s="72" t="s">
        <v>26</v>
      </c>
      <c r="L29" s="71"/>
      <c r="M29" s="2" t="s">
        <v>26</v>
      </c>
      <c r="N29" s="2" t="s">
        <v>26</v>
      </c>
      <c r="O29" s="6">
        <v>213338985</v>
      </c>
      <c r="P29" s="3" t="s">
        <v>26</v>
      </c>
      <c r="Q29" s="70" t="s">
        <v>26</v>
      </c>
      <c r="R29" s="71"/>
      <c r="S29" s="3" t="s">
        <v>26</v>
      </c>
      <c r="T29" s="70" t="s">
        <v>26</v>
      </c>
      <c r="U29" s="71"/>
      <c r="V29" s="6">
        <v>213338985</v>
      </c>
      <c r="W29" s="3" t="s">
        <v>26</v>
      </c>
      <c r="X29" s="6">
        <v>16097024</v>
      </c>
      <c r="Y29" s="6">
        <v>16097024</v>
      </c>
      <c r="Z29" s="6">
        <v>16097024</v>
      </c>
      <c r="AA29" s="3" t="s">
        <v>26</v>
      </c>
      <c r="AB29" s="6">
        <v>197241961</v>
      </c>
      <c r="AC29" s="6">
        <v>197241961</v>
      </c>
      <c r="AD29" s="3" t="s">
        <v>26</v>
      </c>
    </row>
    <row r="30" spans="1:30" ht="20.100000000000001" customHeight="1" x14ac:dyDescent="0.25">
      <c r="A30" s="74" t="s">
        <v>39</v>
      </c>
      <c r="B30" s="71"/>
      <c r="C30" s="74" t="s">
        <v>73</v>
      </c>
      <c r="D30" s="71"/>
      <c r="E30" s="74" t="s">
        <v>74</v>
      </c>
      <c r="F30" s="71"/>
      <c r="G30" s="74" t="s">
        <v>42</v>
      </c>
      <c r="H30" s="71"/>
      <c r="I30" s="4" t="s">
        <v>26</v>
      </c>
      <c r="J30" s="4" t="s">
        <v>26</v>
      </c>
      <c r="K30" s="74" t="s">
        <v>26</v>
      </c>
      <c r="L30" s="71"/>
      <c r="M30" s="4" t="s">
        <v>43</v>
      </c>
      <c r="N30" s="4" t="s">
        <v>26</v>
      </c>
      <c r="O30" s="7">
        <v>127762714</v>
      </c>
      <c r="P30" s="5" t="s">
        <v>26</v>
      </c>
      <c r="Q30" s="73" t="s">
        <v>26</v>
      </c>
      <c r="R30" s="71"/>
      <c r="S30" s="5" t="s">
        <v>26</v>
      </c>
      <c r="T30" s="73" t="s">
        <v>26</v>
      </c>
      <c r="U30" s="71"/>
      <c r="V30" s="7">
        <v>127762714</v>
      </c>
      <c r="W30" s="5" t="s">
        <v>26</v>
      </c>
      <c r="X30" s="7">
        <v>14336095</v>
      </c>
      <c r="Y30" s="7">
        <v>14336095</v>
      </c>
      <c r="Z30" s="7">
        <v>14336095</v>
      </c>
      <c r="AA30" s="5" t="s">
        <v>26</v>
      </c>
      <c r="AB30" s="7">
        <v>113426619</v>
      </c>
      <c r="AC30" s="7">
        <v>113426619</v>
      </c>
      <c r="AD30" s="5" t="s">
        <v>26</v>
      </c>
    </row>
    <row r="31" spans="1:30" ht="20.100000000000001" customHeight="1" x14ac:dyDescent="0.25">
      <c r="A31" s="74" t="s">
        <v>39</v>
      </c>
      <c r="B31" s="71"/>
      <c r="C31" s="74" t="s">
        <v>75</v>
      </c>
      <c r="D31" s="71"/>
      <c r="E31" s="74" t="s">
        <v>76</v>
      </c>
      <c r="F31" s="71"/>
      <c r="G31" s="74" t="s">
        <v>42</v>
      </c>
      <c r="H31" s="71"/>
      <c r="I31" s="4" t="s">
        <v>26</v>
      </c>
      <c r="J31" s="4" t="s">
        <v>26</v>
      </c>
      <c r="K31" s="74" t="s">
        <v>26</v>
      </c>
      <c r="L31" s="71"/>
      <c r="M31" s="4" t="s">
        <v>43</v>
      </c>
      <c r="N31" s="4" t="s">
        <v>26</v>
      </c>
      <c r="O31" s="7">
        <v>72800000</v>
      </c>
      <c r="P31" s="5" t="s">
        <v>26</v>
      </c>
      <c r="Q31" s="73" t="s">
        <v>26</v>
      </c>
      <c r="R31" s="71"/>
      <c r="S31" s="5" t="s">
        <v>26</v>
      </c>
      <c r="T31" s="73" t="s">
        <v>26</v>
      </c>
      <c r="U31" s="71"/>
      <c r="V31" s="7">
        <v>72800000</v>
      </c>
      <c r="W31" s="5" t="s">
        <v>26</v>
      </c>
      <c r="X31" s="5" t="s">
        <v>26</v>
      </c>
      <c r="Y31" s="5" t="s">
        <v>26</v>
      </c>
      <c r="Z31" s="5" t="s">
        <v>26</v>
      </c>
      <c r="AA31" s="5" t="s">
        <v>26</v>
      </c>
      <c r="AB31" s="7">
        <v>72800000</v>
      </c>
      <c r="AC31" s="7">
        <v>72800000</v>
      </c>
      <c r="AD31" s="5" t="s">
        <v>26</v>
      </c>
    </row>
    <row r="32" spans="1:30" ht="20.100000000000001" customHeight="1" x14ac:dyDescent="0.25">
      <c r="A32" s="74" t="s">
        <v>39</v>
      </c>
      <c r="B32" s="71"/>
      <c r="C32" s="74" t="s">
        <v>77</v>
      </c>
      <c r="D32" s="71"/>
      <c r="E32" s="74" t="s">
        <v>78</v>
      </c>
      <c r="F32" s="71"/>
      <c r="G32" s="74" t="s">
        <v>42</v>
      </c>
      <c r="H32" s="71"/>
      <c r="I32" s="4" t="s">
        <v>26</v>
      </c>
      <c r="J32" s="4" t="s">
        <v>26</v>
      </c>
      <c r="K32" s="74" t="s">
        <v>26</v>
      </c>
      <c r="L32" s="71"/>
      <c r="M32" s="4" t="s">
        <v>43</v>
      </c>
      <c r="N32" s="4" t="s">
        <v>26</v>
      </c>
      <c r="O32" s="7">
        <v>12776271</v>
      </c>
      <c r="P32" s="5" t="s">
        <v>26</v>
      </c>
      <c r="Q32" s="73" t="s">
        <v>26</v>
      </c>
      <c r="R32" s="71"/>
      <c r="S32" s="5" t="s">
        <v>26</v>
      </c>
      <c r="T32" s="73" t="s">
        <v>26</v>
      </c>
      <c r="U32" s="71"/>
      <c r="V32" s="7">
        <v>12776271</v>
      </c>
      <c r="W32" s="5" t="s">
        <v>26</v>
      </c>
      <c r="X32" s="7">
        <v>1760929</v>
      </c>
      <c r="Y32" s="7">
        <v>1760929</v>
      </c>
      <c r="Z32" s="7">
        <v>1760929</v>
      </c>
      <c r="AA32" s="5" t="s">
        <v>26</v>
      </c>
      <c r="AB32" s="7">
        <v>11015342</v>
      </c>
      <c r="AC32" s="7">
        <v>11015342</v>
      </c>
      <c r="AD32" s="5" t="s">
        <v>26</v>
      </c>
    </row>
    <row r="33" spans="1:30" ht="20.100000000000001" customHeight="1" x14ac:dyDescent="0.25">
      <c r="A33" s="74" t="s">
        <v>39</v>
      </c>
      <c r="B33" s="71"/>
      <c r="C33" s="74" t="s">
        <v>79</v>
      </c>
      <c r="D33" s="71"/>
      <c r="E33" s="74" t="s">
        <v>80</v>
      </c>
      <c r="F33" s="71"/>
      <c r="G33" s="74" t="s">
        <v>42</v>
      </c>
      <c r="H33" s="71"/>
      <c r="I33" s="4" t="s">
        <v>26</v>
      </c>
      <c r="J33" s="4" t="s">
        <v>26</v>
      </c>
      <c r="K33" s="74" t="s">
        <v>26</v>
      </c>
      <c r="L33" s="71"/>
      <c r="M33" s="4" t="s">
        <v>43</v>
      </c>
      <c r="N33" s="4" t="s">
        <v>26</v>
      </c>
      <c r="O33" s="7">
        <v>200000000</v>
      </c>
      <c r="P33" s="5" t="s">
        <v>26</v>
      </c>
      <c r="Q33" s="73" t="s">
        <v>26</v>
      </c>
      <c r="R33" s="71"/>
      <c r="S33" s="5" t="s">
        <v>26</v>
      </c>
      <c r="T33" s="73" t="s">
        <v>26</v>
      </c>
      <c r="U33" s="71"/>
      <c r="V33" s="7">
        <v>200000000</v>
      </c>
      <c r="W33" s="5" t="s">
        <v>26</v>
      </c>
      <c r="X33" s="7">
        <v>99645000</v>
      </c>
      <c r="Y33" s="7">
        <v>99645000</v>
      </c>
      <c r="Z33" s="7">
        <v>99645000</v>
      </c>
      <c r="AA33" s="5" t="s">
        <v>26</v>
      </c>
      <c r="AB33" s="7">
        <v>100355000</v>
      </c>
      <c r="AC33" s="7">
        <v>100355000</v>
      </c>
      <c r="AD33" s="5" t="s">
        <v>26</v>
      </c>
    </row>
    <row r="34" spans="1:30" ht="20.100000000000001" customHeight="1" x14ac:dyDescent="0.25">
      <c r="A34" s="72" t="s">
        <v>26</v>
      </c>
      <c r="B34" s="71"/>
      <c r="C34" s="72" t="s">
        <v>81</v>
      </c>
      <c r="D34" s="71"/>
      <c r="E34" s="72" t="s">
        <v>82</v>
      </c>
      <c r="F34" s="71"/>
      <c r="G34" s="72" t="s">
        <v>26</v>
      </c>
      <c r="H34" s="71"/>
      <c r="I34" s="2" t="s">
        <v>26</v>
      </c>
      <c r="J34" s="2" t="s">
        <v>26</v>
      </c>
      <c r="K34" s="72" t="s">
        <v>26</v>
      </c>
      <c r="L34" s="71"/>
      <c r="M34" s="2" t="s">
        <v>26</v>
      </c>
      <c r="N34" s="2" t="s">
        <v>26</v>
      </c>
      <c r="O34" s="6">
        <v>3273792767</v>
      </c>
      <c r="P34" s="3" t="s">
        <v>26</v>
      </c>
      <c r="Q34" s="70" t="s">
        <v>26</v>
      </c>
      <c r="R34" s="71"/>
      <c r="S34" s="3" t="s">
        <v>26</v>
      </c>
      <c r="T34" s="70" t="s">
        <v>26</v>
      </c>
      <c r="U34" s="71"/>
      <c r="V34" s="6">
        <v>3273792767</v>
      </c>
      <c r="W34" s="6">
        <v>642761909</v>
      </c>
      <c r="X34" s="6">
        <v>1851076840</v>
      </c>
      <c r="Y34" s="6">
        <v>413424892</v>
      </c>
      <c r="Z34" s="6">
        <v>413424892</v>
      </c>
      <c r="AA34" s="6">
        <v>2137092</v>
      </c>
      <c r="AB34" s="6">
        <v>1424853019</v>
      </c>
      <c r="AC34" s="6">
        <v>782091110</v>
      </c>
      <c r="AD34" s="3" t="s">
        <v>26</v>
      </c>
    </row>
    <row r="35" spans="1:30" ht="20.100000000000001" customHeight="1" x14ac:dyDescent="0.25">
      <c r="A35" s="72" t="s">
        <v>26</v>
      </c>
      <c r="B35" s="71"/>
      <c r="C35" s="72" t="s">
        <v>83</v>
      </c>
      <c r="D35" s="71"/>
      <c r="E35" s="72" t="s">
        <v>84</v>
      </c>
      <c r="F35" s="71"/>
      <c r="G35" s="72" t="s">
        <v>26</v>
      </c>
      <c r="H35" s="71"/>
      <c r="I35" s="2" t="s">
        <v>26</v>
      </c>
      <c r="J35" s="2" t="s">
        <v>26</v>
      </c>
      <c r="K35" s="72" t="s">
        <v>26</v>
      </c>
      <c r="L35" s="71"/>
      <c r="M35" s="2" t="s">
        <v>26</v>
      </c>
      <c r="N35" s="2" t="s">
        <v>26</v>
      </c>
      <c r="O35" s="6">
        <v>158616000</v>
      </c>
      <c r="P35" s="3" t="s">
        <v>26</v>
      </c>
      <c r="Q35" s="70" t="s">
        <v>26</v>
      </c>
      <c r="R35" s="71"/>
      <c r="S35" s="3" t="s">
        <v>26</v>
      </c>
      <c r="T35" s="70" t="s">
        <v>26</v>
      </c>
      <c r="U35" s="71"/>
      <c r="V35" s="6">
        <v>158616000</v>
      </c>
      <c r="W35" s="3" t="s">
        <v>26</v>
      </c>
      <c r="X35" s="3" t="s">
        <v>26</v>
      </c>
      <c r="Y35" s="3" t="s">
        <v>26</v>
      </c>
      <c r="Z35" s="3" t="s">
        <v>26</v>
      </c>
      <c r="AA35" s="3" t="s">
        <v>26</v>
      </c>
      <c r="AB35" s="6">
        <v>158616000</v>
      </c>
      <c r="AC35" s="6">
        <v>158616000</v>
      </c>
      <c r="AD35" s="3" t="s">
        <v>26</v>
      </c>
    </row>
    <row r="36" spans="1:30" ht="20.100000000000001" customHeight="1" x14ac:dyDescent="0.25">
      <c r="A36" s="72" t="s">
        <v>26</v>
      </c>
      <c r="B36" s="71"/>
      <c r="C36" s="72" t="s">
        <v>85</v>
      </c>
      <c r="D36" s="71"/>
      <c r="E36" s="72" t="s">
        <v>86</v>
      </c>
      <c r="F36" s="71"/>
      <c r="G36" s="72" t="s">
        <v>26</v>
      </c>
      <c r="H36" s="71"/>
      <c r="I36" s="2" t="s">
        <v>26</v>
      </c>
      <c r="J36" s="2" t="s">
        <v>26</v>
      </c>
      <c r="K36" s="72" t="s">
        <v>26</v>
      </c>
      <c r="L36" s="71"/>
      <c r="M36" s="2" t="s">
        <v>26</v>
      </c>
      <c r="N36" s="2" t="s">
        <v>26</v>
      </c>
      <c r="O36" s="6">
        <v>158616000</v>
      </c>
      <c r="P36" s="3" t="s">
        <v>26</v>
      </c>
      <c r="Q36" s="70" t="s">
        <v>26</v>
      </c>
      <c r="R36" s="71"/>
      <c r="S36" s="3" t="s">
        <v>26</v>
      </c>
      <c r="T36" s="70" t="s">
        <v>26</v>
      </c>
      <c r="U36" s="71"/>
      <c r="V36" s="6">
        <v>158616000</v>
      </c>
      <c r="W36" s="3" t="s">
        <v>26</v>
      </c>
      <c r="X36" s="3" t="s">
        <v>26</v>
      </c>
      <c r="Y36" s="3" t="s">
        <v>26</v>
      </c>
      <c r="Z36" s="3" t="s">
        <v>26</v>
      </c>
      <c r="AA36" s="3" t="s">
        <v>26</v>
      </c>
      <c r="AB36" s="6">
        <v>158616000</v>
      </c>
      <c r="AC36" s="6">
        <v>158616000</v>
      </c>
      <c r="AD36" s="3" t="s">
        <v>26</v>
      </c>
    </row>
    <row r="37" spans="1:30" ht="20.100000000000001" customHeight="1" x14ac:dyDescent="0.25">
      <c r="A37" s="72" t="s">
        <v>26</v>
      </c>
      <c r="B37" s="71"/>
      <c r="C37" s="72" t="s">
        <v>87</v>
      </c>
      <c r="D37" s="71"/>
      <c r="E37" s="72" t="s">
        <v>88</v>
      </c>
      <c r="F37" s="71"/>
      <c r="G37" s="72" t="s">
        <v>26</v>
      </c>
      <c r="H37" s="71"/>
      <c r="I37" s="2" t="s">
        <v>26</v>
      </c>
      <c r="J37" s="2" t="s">
        <v>26</v>
      </c>
      <c r="K37" s="72" t="s">
        <v>26</v>
      </c>
      <c r="L37" s="71"/>
      <c r="M37" s="2" t="s">
        <v>26</v>
      </c>
      <c r="N37" s="2" t="s">
        <v>26</v>
      </c>
      <c r="O37" s="6">
        <v>21436000</v>
      </c>
      <c r="P37" s="3" t="s">
        <v>26</v>
      </c>
      <c r="Q37" s="70" t="s">
        <v>26</v>
      </c>
      <c r="R37" s="71"/>
      <c r="S37" s="3" t="s">
        <v>26</v>
      </c>
      <c r="T37" s="70" t="s">
        <v>26</v>
      </c>
      <c r="U37" s="71"/>
      <c r="V37" s="6">
        <v>21436000</v>
      </c>
      <c r="W37" s="3" t="s">
        <v>26</v>
      </c>
      <c r="X37" s="3" t="s">
        <v>26</v>
      </c>
      <c r="Y37" s="3" t="s">
        <v>26</v>
      </c>
      <c r="Z37" s="3" t="s">
        <v>26</v>
      </c>
      <c r="AA37" s="3" t="s">
        <v>26</v>
      </c>
      <c r="AB37" s="6">
        <v>21436000</v>
      </c>
      <c r="AC37" s="6">
        <v>21436000</v>
      </c>
      <c r="AD37" s="3" t="s">
        <v>26</v>
      </c>
    </row>
    <row r="38" spans="1:30" ht="20.100000000000001" customHeight="1" x14ac:dyDescent="0.25">
      <c r="A38" s="74" t="s">
        <v>39</v>
      </c>
      <c r="B38" s="71"/>
      <c r="C38" s="74" t="s">
        <v>89</v>
      </c>
      <c r="D38" s="71"/>
      <c r="E38" s="74" t="s">
        <v>90</v>
      </c>
      <c r="F38" s="71"/>
      <c r="G38" s="74" t="s">
        <v>42</v>
      </c>
      <c r="H38" s="71"/>
      <c r="I38" s="4" t="s">
        <v>26</v>
      </c>
      <c r="J38" s="4" t="s">
        <v>26</v>
      </c>
      <c r="K38" s="74" t="s">
        <v>26</v>
      </c>
      <c r="L38" s="71"/>
      <c r="M38" s="4" t="s">
        <v>43</v>
      </c>
      <c r="N38" s="4" t="s">
        <v>26</v>
      </c>
      <c r="O38" s="7">
        <v>21436000</v>
      </c>
      <c r="P38" s="5" t="s">
        <v>26</v>
      </c>
      <c r="Q38" s="73" t="s">
        <v>26</v>
      </c>
      <c r="R38" s="71"/>
      <c r="S38" s="5" t="s">
        <v>26</v>
      </c>
      <c r="T38" s="73" t="s">
        <v>26</v>
      </c>
      <c r="U38" s="71"/>
      <c r="V38" s="7">
        <v>21436000</v>
      </c>
      <c r="W38" s="5" t="s">
        <v>26</v>
      </c>
      <c r="X38" s="5" t="s">
        <v>26</v>
      </c>
      <c r="Y38" s="5" t="s">
        <v>26</v>
      </c>
      <c r="Z38" s="5" t="s">
        <v>26</v>
      </c>
      <c r="AA38" s="5" t="s">
        <v>26</v>
      </c>
      <c r="AB38" s="7">
        <v>21436000</v>
      </c>
      <c r="AC38" s="7">
        <v>21436000</v>
      </c>
      <c r="AD38" s="5" t="s">
        <v>26</v>
      </c>
    </row>
    <row r="39" spans="1:30" ht="20.100000000000001" customHeight="1" x14ac:dyDescent="0.25">
      <c r="A39" s="72" t="s">
        <v>26</v>
      </c>
      <c r="B39" s="71"/>
      <c r="C39" s="72" t="s">
        <v>91</v>
      </c>
      <c r="D39" s="71"/>
      <c r="E39" s="72" t="s">
        <v>92</v>
      </c>
      <c r="F39" s="71"/>
      <c r="G39" s="72" t="s">
        <v>26</v>
      </c>
      <c r="H39" s="71"/>
      <c r="I39" s="2" t="s">
        <v>26</v>
      </c>
      <c r="J39" s="2" t="s">
        <v>26</v>
      </c>
      <c r="K39" s="72" t="s">
        <v>26</v>
      </c>
      <c r="L39" s="71"/>
      <c r="M39" s="2" t="s">
        <v>26</v>
      </c>
      <c r="N39" s="2" t="s">
        <v>26</v>
      </c>
      <c r="O39" s="6">
        <v>137180000</v>
      </c>
      <c r="P39" s="3" t="s">
        <v>26</v>
      </c>
      <c r="Q39" s="70" t="s">
        <v>26</v>
      </c>
      <c r="R39" s="71"/>
      <c r="S39" s="3" t="s">
        <v>26</v>
      </c>
      <c r="T39" s="70" t="s">
        <v>26</v>
      </c>
      <c r="U39" s="71"/>
      <c r="V39" s="6">
        <v>137180000</v>
      </c>
      <c r="W39" s="3" t="s">
        <v>26</v>
      </c>
      <c r="X39" s="3" t="s">
        <v>26</v>
      </c>
      <c r="Y39" s="3" t="s">
        <v>26</v>
      </c>
      <c r="Z39" s="3" t="s">
        <v>26</v>
      </c>
      <c r="AA39" s="3" t="s">
        <v>26</v>
      </c>
      <c r="AB39" s="6">
        <v>137180000</v>
      </c>
      <c r="AC39" s="6">
        <v>137180000</v>
      </c>
      <c r="AD39" s="3" t="s">
        <v>26</v>
      </c>
    </row>
    <row r="40" spans="1:30" ht="20.100000000000001" customHeight="1" x14ac:dyDescent="0.25">
      <c r="A40" s="72" t="s">
        <v>26</v>
      </c>
      <c r="B40" s="71"/>
      <c r="C40" s="72" t="s">
        <v>93</v>
      </c>
      <c r="D40" s="71"/>
      <c r="E40" s="72" t="s">
        <v>94</v>
      </c>
      <c r="F40" s="71"/>
      <c r="G40" s="72" t="s">
        <v>26</v>
      </c>
      <c r="H40" s="71"/>
      <c r="I40" s="2" t="s">
        <v>26</v>
      </c>
      <c r="J40" s="2" t="s">
        <v>26</v>
      </c>
      <c r="K40" s="72" t="s">
        <v>26</v>
      </c>
      <c r="L40" s="71"/>
      <c r="M40" s="2" t="s">
        <v>26</v>
      </c>
      <c r="N40" s="2" t="s">
        <v>26</v>
      </c>
      <c r="O40" s="6">
        <v>137180000</v>
      </c>
      <c r="P40" s="3" t="s">
        <v>26</v>
      </c>
      <c r="Q40" s="70" t="s">
        <v>26</v>
      </c>
      <c r="R40" s="71"/>
      <c r="S40" s="3" t="s">
        <v>26</v>
      </c>
      <c r="T40" s="70" t="s">
        <v>26</v>
      </c>
      <c r="U40" s="71"/>
      <c r="V40" s="6">
        <v>137180000</v>
      </c>
      <c r="W40" s="3" t="s">
        <v>26</v>
      </c>
      <c r="X40" s="3" t="s">
        <v>26</v>
      </c>
      <c r="Y40" s="3" t="s">
        <v>26</v>
      </c>
      <c r="Z40" s="3" t="s">
        <v>26</v>
      </c>
      <c r="AA40" s="3" t="s">
        <v>26</v>
      </c>
      <c r="AB40" s="6">
        <v>137180000</v>
      </c>
      <c r="AC40" s="6">
        <v>137180000</v>
      </c>
      <c r="AD40" s="3" t="s">
        <v>26</v>
      </c>
    </row>
    <row r="41" spans="1:30" ht="20.100000000000001" customHeight="1" x14ac:dyDescent="0.25">
      <c r="A41" s="72" t="s">
        <v>26</v>
      </c>
      <c r="B41" s="71"/>
      <c r="C41" s="72" t="s">
        <v>95</v>
      </c>
      <c r="D41" s="71"/>
      <c r="E41" s="72" t="s">
        <v>96</v>
      </c>
      <c r="F41" s="71"/>
      <c r="G41" s="72" t="s">
        <v>26</v>
      </c>
      <c r="H41" s="71"/>
      <c r="I41" s="2" t="s">
        <v>26</v>
      </c>
      <c r="J41" s="2" t="s">
        <v>26</v>
      </c>
      <c r="K41" s="72" t="s">
        <v>26</v>
      </c>
      <c r="L41" s="71"/>
      <c r="M41" s="2" t="s">
        <v>26</v>
      </c>
      <c r="N41" s="2" t="s">
        <v>26</v>
      </c>
      <c r="O41" s="6">
        <v>137180000</v>
      </c>
      <c r="P41" s="3" t="s">
        <v>26</v>
      </c>
      <c r="Q41" s="70" t="s">
        <v>26</v>
      </c>
      <c r="R41" s="71"/>
      <c r="S41" s="3" t="s">
        <v>26</v>
      </c>
      <c r="T41" s="70" t="s">
        <v>26</v>
      </c>
      <c r="U41" s="71"/>
      <c r="V41" s="6">
        <v>137180000</v>
      </c>
      <c r="W41" s="3" t="s">
        <v>26</v>
      </c>
      <c r="X41" s="3" t="s">
        <v>26</v>
      </c>
      <c r="Y41" s="3" t="s">
        <v>26</v>
      </c>
      <c r="Z41" s="3" t="s">
        <v>26</v>
      </c>
      <c r="AA41" s="3" t="s">
        <v>26</v>
      </c>
      <c r="AB41" s="6">
        <v>137180000</v>
      </c>
      <c r="AC41" s="6">
        <v>137180000</v>
      </c>
      <c r="AD41" s="3" t="s">
        <v>26</v>
      </c>
    </row>
    <row r="42" spans="1:30" ht="20.100000000000001" customHeight="1" x14ac:dyDescent="0.25">
      <c r="A42" s="74" t="s">
        <v>39</v>
      </c>
      <c r="B42" s="71"/>
      <c r="C42" s="74" t="s">
        <v>97</v>
      </c>
      <c r="D42" s="71"/>
      <c r="E42" s="74" t="s">
        <v>98</v>
      </c>
      <c r="F42" s="71"/>
      <c r="G42" s="74" t="s">
        <v>42</v>
      </c>
      <c r="H42" s="71"/>
      <c r="I42" s="4" t="s">
        <v>26</v>
      </c>
      <c r="J42" s="4" t="s">
        <v>26</v>
      </c>
      <c r="K42" s="74" t="s">
        <v>26</v>
      </c>
      <c r="L42" s="71"/>
      <c r="M42" s="4" t="s">
        <v>43</v>
      </c>
      <c r="N42" s="4" t="s">
        <v>26</v>
      </c>
      <c r="O42" s="7">
        <v>27180000</v>
      </c>
      <c r="P42" s="5" t="s">
        <v>26</v>
      </c>
      <c r="Q42" s="73" t="s">
        <v>26</v>
      </c>
      <c r="R42" s="71"/>
      <c r="S42" s="5" t="s">
        <v>26</v>
      </c>
      <c r="T42" s="73" t="s">
        <v>26</v>
      </c>
      <c r="U42" s="71"/>
      <c r="V42" s="7">
        <v>27180000</v>
      </c>
      <c r="W42" s="5" t="s">
        <v>26</v>
      </c>
      <c r="X42" s="5" t="s">
        <v>26</v>
      </c>
      <c r="Y42" s="5" t="s">
        <v>26</v>
      </c>
      <c r="Z42" s="5" t="s">
        <v>26</v>
      </c>
      <c r="AA42" s="5" t="s">
        <v>26</v>
      </c>
      <c r="AB42" s="7">
        <v>27180000</v>
      </c>
      <c r="AC42" s="7">
        <v>27180000</v>
      </c>
      <c r="AD42" s="5" t="s">
        <v>26</v>
      </c>
    </row>
    <row r="43" spans="1:30" ht="20.100000000000001" customHeight="1" x14ac:dyDescent="0.25">
      <c r="A43" s="74" t="s">
        <v>39</v>
      </c>
      <c r="B43" s="71"/>
      <c r="C43" s="74" t="s">
        <v>99</v>
      </c>
      <c r="D43" s="71"/>
      <c r="E43" s="74" t="s">
        <v>100</v>
      </c>
      <c r="F43" s="71"/>
      <c r="G43" s="74" t="s">
        <v>26</v>
      </c>
      <c r="H43" s="71"/>
      <c r="I43" s="4" t="s">
        <v>26</v>
      </c>
      <c r="J43" s="4" t="s">
        <v>101</v>
      </c>
      <c r="K43" s="74" t="s">
        <v>26</v>
      </c>
      <c r="L43" s="71"/>
      <c r="M43" s="4" t="s">
        <v>102</v>
      </c>
      <c r="N43" s="4" t="s">
        <v>26</v>
      </c>
      <c r="O43" s="7">
        <v>70000000</v>
      </c>
      <c r="P43" s="5" t="s">
        <v>26</v>
      </c>
      <c r="Q43" s="73" t="s">
        <v>26</v>
      </c>
      <c r="R43" s="71"/>
      <c r="S43" s="5" t="s">
        <v>26</v>
      </c>
      <c r="T43" s="73" t="s">
        <v>26</v>
      </c>
      <c r="U43" s="71"/>
      <c r="V43" s="7">
        <v>70000000</v>
      </c>
      <c r="W43" s="5" t="s">
        <v>26</v>
      </c>
      <c r="X43" s="5" t="s">
        <v>26</v>
      </c>
      <c r="Y43" s="5" t="s">
        <v>26</v>
      </c>
      <c r="Z43" s="5" t="s">
        <v>26</v>
      </c>
      <c r="AA43" s="5" t="s">
        <v>26</v>
      </c>
      <c r="AB43" s="7">
        <v>70000000</v>
      </c>
      <c r="AC43" s="7">
        <v>70000000</v>
      </c>
      <c r="AD43" s="5" t="s">
        <v>26</v>
      </c>
    </row>
    <row r="44" spans="1:30" ht="20.100000000000001" customHeight="1" x14ac:dyDescent="0.25">
      <c r="A44" s="74" t="s">
        <v>39</v>
      </c>
      <c r="B44" s="71"/>
      <c r="C44" s="74" t="s">
        <v>99</v>
      </c>
      <c r="D44" s="71"/>
      <c r="E44" s="74" t="s">
        <v>100</v>
      </c>
      <c r="F44" s="71"/>
      <c r="G44" s="74" t="s">
        <v>42</v>
      </c>
      <c r="H44" s="71"/>
      <c r="I44" s="4" t="s">
        <v>26</v>
      </c>
      <c r="J44" s="4" t="s">
        <v>26</v>
      </c>
      <c r="K44" s="74" t="s">
        <v>26</v>
      </c>
      <c r="L44" s="71"/>
      <c r="M44" s="4" t="s">
        <v>43</v>
      </c>
      <c r="N44" s="4" t="s">
        <v>26</v>
      </c>
      <c r="O44" s="7">
        <v>40000000</v>
      </c>
      <c r="P44" s="5" t="s">
        <v>26</v>
      </c>
      <c r="Q44" s="73" t="s">
        <v>26</v>
      </c>
      <c r="R44" s="71"/>
      <c r="S44" s="5" t="s">
        <v>26</v>
      </c>
      <c r="T44" s="73" t="s">
        <v>26</v>
      </c>
      <c r="U44" s="71"/>
      <c r="V44" s="7">
        <v>40000000</v>
      </c>
      <c r="W44" s="5" t="s">
        <v>26</v>
      </c>
      <c r="X44" s="5" t="s">
        <v>26</v>
      </c>
      <c r="Y44" s="5" t="s">
        <v>26</v>
      </c>
      <c r="Z44" s="5" t="s">
        <v>26</v>
      </c>
      <c r="AA44" s="5" t="s">
        <v>26</v>
      </c>
      <c r="AB44" s="7">
        <v>40000000</v>
      </c>
      <c r="AC44" s="7">
        <v>40000000</v>
      </c>
      <c r="AD44" s="5" t="s">
        <v>26</v>
      </c>
    </row>
    <row r="45" spans="1:30" ht="20.100000000000001" customHeight="1" x14ac:dyDescent="0.25">
      <c r="A45" s="72" t="s">
        <v>26</v>
      </c>
      <c r="B45" s="71"/>
      <c r="C45" s="72" t="s">
        <v>103</v>
      </c>
      <c r="D45" s="71"/>
      <c r="E45" s="72" t="s">
        <v>104</v>
      </c>
      <c r="F45" s="71"/>
      <c r="G45" s="72" t="s">
        <v>26</v>
      </c>
      <c r="H45" s="71"/>
      <c r="I45" s="2" t="s">
        <v>26</v>
      </c>
      <c r="J45" s="2" t="s">
        <v>26</v>
      </c>
      <c r="K45" s="72" t="s">
        <v>26</v>
      </c>
      <c r="L45" s="71"/>
      <c r="M45" s="2" t="s">
        <v>26</v>
      </c>
      <c r="N45" s="2" t="s">
        <v>26</v>
      </c>
      <c r="O45" s="6">
        <v>3115176767</v>
      </c>
      <c r="P45" s="3" t="s">
        <v>26</v>
      </c>
      <c r="Q45" s="70" t="s">
        <v>26</v>
      </c>
      <c r="R45" s="71"/>
      <c r="S45" s="3" t="s">
        <v>26</v>
      </c>
      <c r="T45" s="70" t="s">
        <v>26</v>
      </c>
      <c r="U45" s="71"/>
      <c r="V45" s="6">
        <v>3115176767</v>
      </c>
      <c r="W45" s="6">
        <v>642761909</v>
      </c>
      <c r="X45" s="6">
        <v>1851076840</v>
      </c>
      <c r="Y45" s="6">
        <v>413424892</v>
      </c>
      <c r="Z45" s="6">
        <v>413424892</v>
      </c>
      <c r="AA45" s="6">
        <v>2137092</v>
      </c>
      <c r="AB45" s="6">
        <v>1266237019</v>
      </c>
      <c r="AC45" s="6">
        <v>623475110</v>
      </c>
      <c r="AD45" s="3" t="s">
        <v>26</v>
      </c>
    </row>
    <row r="46" spans="1:30" ht="20.100000000000001" customHeight="1" x14ac:dyDescent="0.25">
      <c r="A46" s="72" t="s">
        <v>26</v>
      </c>
      <c r="B46" s="71"/>
      <c r="C46" s="72" t="s">
        <v>105</v>
      </c>
      <c r="D46" s="71"/>
      <c r="E46" s="72" t="s">
        <v>106</v>
      </c>
      <c r="F46" s="71"/>
      <c r="G46" s="72" t="s">
        <v>26</v>
      </c>
      <c r="H46" s="71"/>
      <c r="I46" s="2" t="s">
        <v>26</v>
      </c>
      <c r="J46" s="2" t="s">
        <v>26</v>
      </c>
      <c r="K46" s="72" t="s">
        <v>26</v>
      </c>
      <c r="L46" s="71"/>
      <c r="M46" s="2" t="s">
        <v>26</v>
      </c>
      <c r="N46" s="2" t="s">
        <v>26</v>
      </c>
      <c r="O46" s="6">
        <v>187538733</v>
      </c>
      <c r="P46" s="3" t="s">
        <v>26</v>
      </c>
      <c r="Q46" s="70" t="s">
        <v>26</v>
      </c>
      <c r="R46" s="71"/>
      <c r="S46" s="3" t="s">
        <v>26</v>
      </c>
      <c r="T46" s="70" t="s">
        <v>26</v>
      </c>
      <c r="U46" s="71"/>
      <c r="V46" s="6">
        <v>187538733</v>
      </c>
      <c r="W46" s="6">
        <v>13141742</v>
      </c>
      <c r="X46" s="6">
        <v>6405000</v>
      </c>
      <c r="Y46" s="6">
        <v>4472008</v>
      </c>
      <c r="Z46" s="6">
        <v>4472008</v>
      </c>
      <c r="AA46" s="6">
        <v>331742</v>
      </c>
      <c r="AB46" s="6">
        <v>181465475</v>
      </c>
      <c r="AC46" s="6">
        <v>168323733</v>
      </c>
      <c r="AD46" s="3" t="s">
        <v>26</v>
      </c>
    </row>
    <row r="47" spans="1:30" ht="20.100000000000001" customHeight="1" x14ac:dyDescent="0.25">
      <c r="A47" s="74" t="s">
        <v>39</v>
      </c>
      <c r="B47" s="71"/>
      <c r="C47" s="74" t="s">
        <v>107</v>
      </c>
      <c r="D47" s="71"/>
      <c r="E47" s="74" t="s">
        <v>108</v>
      </c>
      <c r="F47" s="71"/>
      <c r="G47" s="74" t="s">
        <v>42</v>
      </c>
      <c r="H47" s="71"/>
      <c r="I47" s="4" t="s">
        <v>26</v>
      </c>
      <c r="J47" s="4" t="s">
        <v>26</v>
      </c>
      <c r="K47" s="74" t="s">
        <v>26</v>
      </c>
      <c r="L47" s="71"/>
      <c r="M47" s="4" t="s">
        <v>102</v>
      </c>
      <c r="N47" s="4" t="s">
        <v>26</v>
      </c>
      <c r="O47" s="7">
        <v>121538733</v>
      </c>
      <c r="P47" s="5" t="s">
        <v>26</v>
      </c>
      <c r="Q47" s="73" t="s">
        <v>26</v>
      </c>
      <c r="R47" s="71"/>
      <c r="S47" s="5" t="s">
        <v>26</v>
      </c>
      <c r="T47" s="73" t="s">
        <v>26</v>
      </c>
      <c r="U47" s="71"/>
      <c r="V47" s="7">
        <v>121538733</v>
      </c>
      <c r="W47" s="7">
        <v>13141742</v>
      </c>
      <c r="X47" s="7">
        <v>6405000</v>
      </c>
      <c r="Y47" s="7">
        <v>4472008</v>
      </c>
      <c r="Z47" s="7">
        <v>4472008</v>
      </c>
      <c r="AA47" s="7">
        <v>331742</v>
      </c>
      <c r="AB47" s="7">
        <v>115465475</v>
      </c>
      <c r="AC47" s="7">
        <v>102323733</v>
      </c>
      <c r="AD47" s="5" t="s">
        <v>26</v>
      </c>
    </row>
    <row r="48" spans="1:30" ht="20.100000000000001" customHeight="1" x14ac:dyDescent="0.25">
      <c r="A48" s="74" t="s">
        <v>39</v>
      </c>
      <c r="B48" s="71"/>
      <c r="C48" s="74" t="s">
        <v>109</v>
      </c>
      <c r="D48" s="71"/>
      <c r="E48" s="74" t="s">
        <v>110</v>
      </c>
      <c r="F48" s="71"/>
      <c r="G48" s="74" t="s">
        <v>42</v>
      </c>
      <c r="H48" s="71"/>
      <c r="I48" s="4" t="s">
        <v>26</v>
      </c>
      <c r="J48" s="4" t="s">
        <v>26</v>
      </c>
      <c r="K48" s="74" t="s">
        <v>26</v>
      </c>
      <c r="L48" s="71"/>
      <c r="M48" s="4" t="s">
        <v>102</v>
      </c>
      <c r="N48" s="4" t="s">
        <v>26</v>
      </c>
      <c r="O48" s="7">
        <v>66000000</v>
      </c>
      <c r="P48" s="5" t="s">
        <v>26</v>
      </c>
      <c r="Q48" s="73" t="s">
        <v>26</v>
      </c>
      <c r="R48" s="71"/>
      <c r="S48" s="5" t="s">
        <v>26</v>
      </c>
      <c r="T48" s="73" t="s">
        <v>26</v>
      </c>
      <c r="U48" s="71"/>
      <c r="V48" s="7">
        <v>66000000</v>
      </c>
      <c r="W48" s="5" t="s">
        <v>26</v>
      </c>
      <c r="X48" s="5" t="s">
        <v>26</v>
      </c>
      <c r="Y48" s="5" t="s">
        <v>26</v>
      </c>
      <c r="Z48" s="5" t="s">
        <v>26</v>
      </c>
      <c r="AA48" s="5" t="s">
        <v>26</v>
      </c>
      <c r="AB48" s="7">
        <v>66000000</v>
      </c>
      <c r="AC48" s="7">
        <v>66000000</v>
      </c>
      <c r="AD48" s="5" t="s">
        <v>26</v>
      </c>
    </row>
    <row r="49" spans="1:30" ht="20.100000000000001" customHeight="1" x14ac:dyDescent="0.25">
      <c r="A49" s="72" t="s">
        <v>26</v>
      </c>
      <c r="B49" s="71"/>
      <c r="C49" s="72" t="s">
        <v>111</v>
      </c>
      <c r="D49" s="71"/>
      <c r="E49" s="72" t="s">
        <v>112</v>
      </c>
      <c r="F49" s="71"/>
      <c r="G49" s="72" t="s">
        <v>26</v>
      </c>
      <c r="H49" s="71"/>
      <c r="I49" s="2" t="s">
        <v>26</v>
      </c>
      <c r="J49" s="2" t="s">
        <v>26</v>
      </c>
      <c r="K49" s="72" t="s">
        <v>26</v>
      </c>
      <c r="L49" s="71"/>
      <c r="M49" s="2" t="s">
        <v>26</v>
      </c>
      <c r="N49" s="2" t="s">
        <v>26</v>
      </c>
      <c r="O49" s="6">
        <v>2912258034</v>
      </c>
      <c r="P49" s="3" t="s">
        <v>26</v>
      </c>
      <c r="Q49" s="70" t="s">
        <v>26</v>
      </c>
      <c r="R49" s="71"/>
      <c r="S49" s="3" t="s">
        <v>26</v>
      </c>
      <c r="T49" s="70" t="s">
        <v>26</v>
      </c>
      <c r="U49" s="71"/>
      <c r="V49" s="6">
        <v>2912258034</v>
      </c>
      <c r="W49" s="6">
        <v>629620167</v>
      </c>
      <c r="X49" s="6">
        <v>1844671840</v>
      </c>
      <c r="Y49" s="6">
        <v>408952884</v>
      </c>
      <c r="Z49" s="6">
        <v>408952884</v>
      </c>
      <c r="AA49" s="6">
        <v>1805350</v>
      </c>
      <c r="AB49" s="6">
        <v>1069391544</v>
      </c>
      <c r="AC49" s="6">
        <v>439771377</v>
      </c>
      <c r="AD49" s="3" t="s">
        <v>26</v>
      </c>
    </row>
    <row r="50" spans="1:30" ht="20.100000000000001" customHeight="1" x14ac:dyDescent="0.25">
      <c r="A50" s="74" t="s">
        <v>39</v>
      </c>
      <c r="B50" s="71"/>
      <c r="C50" s="74" t="s">
        <v>113</v>
      </c>
      <c r="D50" s="71"/>
      <c r="E50" s="74" t="s">
        <v>114</v>
      </c>
      <c r="F50" s="71"/>
      <c r="G50" s="74" t="s">
        <v>42</v>
      </c>
      <c r="H50" s="71"/>
      <c r="I50" s="4" t="s">
        <v>26</v>
      </c>
      <c r="J50" s="4" t="s">
        <v>26</v>
      </c>
      <c r="K50" s="74" t="s">
        <v>26</v>
      </c>
      <c r="L50" s="71"/>
      <c r="M50" s="4" t="s">
        <v>102</v>
      </c>
      <c r="N50" s="4" t="s">
        <v>26</v>
      </c>
      <c r="O50" s="7">
        <v>489822810</v>
      </c>
      <c r="P50" s="5" t="s">
        <v>26</v>
      </c>
      <c r="Q50" s="73" t="s">
        <v>26</v>
      </c>
      <c r="R50" s="71"/>
      <c r="S50" s="5" t="s">
        <v>26</v>
      </c>
      <c r="T50" s="73" t="s">
        <v>26</v>
      </c>
      <c r="U50" s="71"/>
      <c r="V50" s="7">
        <v>489822810</v>
      </c>
      <c r="W50" s="7">
        <v>237955967</v>
      </c>
      <c r="X50" s="7">
        <v>128044033</v>
      </c>
      <c r="Y50" s="7">
        <v>128044033</v>
      </c>
      <c r="Z50" s="7">
        <v>128044033</v>
      </c>
      <c r="AA50" s="5" t="s">
        <v>26</v>
      </c>
      <c r="AB50" s="7">
        <v>361778777</v>
      </c>
      <c r="AC50" s="7">
        <v>123822810</v>
      </c>
      <c r="AD50" s="5" t="s">
        <v>26</v>
      </c>
    </row>
    <row r="51" spans="1:30" ht="20.100000000000001" customHeight="1" x14ac:dyDescent="0.25">
      <c r="A51" s="74" t="s">
        <v>39</v>
      </c>
      <c r="B51" s="71"/>
      <c r="C51" s="74" t="s">
        <v>113</v>
      </c>
      <c r="D51" s="71"/>
      <c r="E51" s="74" t="s">
        <v>114</v>
      </c>
      <c r="F51" s="71"/>
      <c r="G51" s="74" t="s">
        <v>42</v>
      </c>
      <c r="H51" s="71"/>
      <c r="I51" s="4" t="s">
        <v>26</v>
      </c>
      <c r="J51" s="4" t="s">
        <v>115</v>
      </c>
      <c r="K51" s="74" t="s">
        <v>26</v>
      </c>
      <c r="L51" s="71"/>
      <c r="M51" s="4" t="s">
        <v>102</v>
      </c>
      <c r="N51" s="4" t="s">
        <v>26</v>
      </c>
      <c r="O51" s="7">
        <v>15372000</v>
      </c>
      <c r="P51" s="5" t="s">
        <v>26</v>
      </c>
      <c r="Q51" s="73" t="s">
        <v>26</v>
      </c>
      <c r="R51" s="71"/>
      <c r="S51" s="5" t="s">
        <v>26</v>
      </c>
      <c r="T51" s="73" t="s">
        <v>26</v>
      </c>
      <c r="U51" s="71"/>
      <c r="V51" s="7">
        <v>15372000</v>
      </c>
      <c r="W51" s="7">
        <v>11299000</v>
      </c>
      <c r="X51" s="7">
        <v>5124000</v>
      </c>
      <c r="Y51" s="7">
        <v>2792000</v>
      </c>
      <c r="Z51" s="7">
        <v>2792000</v>
      </c>
      <c r="AA51" s="7">
        <v>1051000</v>
      </c>
      <c r="AB51" s="7">
        <v>11299000</v>
      </c>
      <c r="AC51" s="5" t="s">
        <v>26</v>
      </c>
      <c r="AD51" s="5" t="s">
        <v>26</v>
      </c>
    </row>
    <row r="52" spans="1:30" ht="20.100000000000001" customHeight="1" x14ac:dyDescent="0.25">
      <c r="A52" s="74" t="s">
        <v>39</v>
      </c>
      <c r="B52" s="71"/>
      <c r="C52" s="74" t="s">
        <v>113</v>
      </c>
      <c r="D52" s="71"/>
      <c r="E52" s="74" t="s">
        <v>114</v>
      </c>
      <c r="F52" s="71"/>
      <c r="G52" s="74" t="s">
        <v>42</v>
      </c>
      <c r="H52" s="71"/>
      <c r="I52" s="4" t="s">
        <v>26</v>
      </c>
      <c r="J52" s="4" t="s">
        <v>116</v>
      </c>
      <c r="K52" s="74" t="s">
        <v>26</v>
      </c>
      <c r="L52" s="71"/>
      <c r="M52" s="4" t="s">
        <v>102</v>
      </c>
      <c r="N52" s="4" t="s">
        <v>26</v>
      </c>
      <c r="O52" s="7">
        <v>3843000</v>
      </c>
      <c r="P52" s="5" t="s">
        <v>26</v>
      </c>
      <c r="Q52" s="73" t="s">
        <v>26</v>
      </c>
      <c r="R52" s="71"/>
      <c r="S52" s="5" t="s">
        <v>26</v>
      </c>
      <c r="T52" s="73" t="s">
        <v>26</v>
      </c>
      <c r="U52" s="71"/>
      <c r="V52" s="7">
        <v>3843000</v>
      </c>
      <c r="W52" s="7">
        <v>3316350</v>
      </c>
      <c r="X52" s="7">
        <v>1281000</v>
      </c>
      <c r="Y52" s="7">
        <v>206400</v>
      </c>
      <c r="Z52" s="7">
        <v>206400</v>
      </c>
      <c r="AA52" s="7">
        <v>754350</v>
      </c>
      <c r="AB52" s="7">
        <v>3316350</v>
      </c>
      <c r="AC52" s="5" t="s">
        <v>26</v>
      </c>
      <c r="AD52" s="5" t="s">
        <v>26</v>
      </c>
    </row>
    <row r="53" spans="1:30" ht="20.100000000000001" customHeight="1" x14ac:dyDescent="0.25">
      <c r="A53" s="74" t="s">
        <v>39</v>
      </c>
      <c r="B53" s="71"/>
      <c r="C53" s="74" t="s">
        <v>117</v>
      </c>
      <c r="D53" s="71"/>
      <c r="E53" s="74" t="s">
        <v>118</v>
      </c>
      <c r="F53" s="71"/>
      <c r="G53" s="74" t="s">
        <v>42</v>
      </c>
      <c r="H53" s="71"/>
      <c r="I53" s="4" t="s">
        <v>26</v>
      </c>
      <c r="J53" s="4" t="s">
        <v>26</v>
      </c>
      <c r="K53" s="74" t="s">
        <v>26</v>
      </c>
      <c r="L53" s="71"/>
      <c r="M53" s="4" t="s">
        <v>102</v>
      </c>
      <c r="N53" s="4" t="s">
        <v>26</v>
      </c>
      <c r="O53" s="7">
        <v>688155937</v>
      </c>
      <c r="P53" s="5" t="s">
        <v>26</v>
      </c>
      <c r="Q53" s="73" t="s">
        <v>26</v>
      </c>
      <c r="R53" s="71"/>
      <c r="S53" s="5" t="s">
        <v>26</v>
      </c>
      <c r="T53" s="73" t="s">
        <v>26</v>
      </c>
      <c r="U53" s="71"/>
      <c r="V53" s="7">
        <v>688155937</v>
      </c>
      <c r="W53" s="7">
        <v>448850</v>
      </c>
      <c r="X53" s="7">
        <v>512772357</v>
      </c>
      <c r="Y53" s="7">
        <v>84160001</v>
      </c>
      <c r="Z53" s="7">
        <v>84160001</v>
      </c>
      <c r="AA53" s="5" t="s">
        <v>26</v>
      </c>
      <c r="AB53" s="7">
        <v>175383580</v>
      </c>
      <c r="AC53" s="7">
        <v>174934730</v>
      </c>
      <c r="AD53" s="5" t="s">
        <v>26</v>
      </c>
    </row>
    <row r="54" spans="1:30" ht="20.100000000000001" customHeight="1" x14ac:dyDescent="0.25">
      <c r="A54" s="74" t="s">
        <v>39</v>
      </c>
      <c r="B54" s="71"/>
      <c r="C54" s="74" t="s">
        <v>119</v>
      </c>
      <c r="D54" s="71"/>
      <c r="E54" s="74" t="s">
        <v>120</v>
      </c>
      <c r="F54" s="71"/>
      <c r="G54" s="74" t="s">
        <v>42</v>
      </c>
      <c r="H54" s="71"/>
      <c r="I54" s="4" t="s">
        <v>26</v>
      </c>
      <c r="J54" s="4" t="s">
        <v>26</v>
      </c>
      <c r="K54" s="74" t="s">
        <v>26</v>
      </c>
      <c r="L54" s="71"/>
      <c r="M54" s="4" t="s">
        <v>43</v>
      </c>
      <c r="N54" s="4" t="s">
        <v>26</v>
      </c>
      <c r="O54" s="7">
        <v>1362143314</v>
      </c>
      <c r="P54" s="5" t="s">
        <v>26</v>
      </c>
      <c r="Q54" s="73" t="s">
        <v>26</v>
      </c>
      <c r="R54" s="71"/>
      <c r="S54" s="5" t="s">
        <v>26</v>
      </c>
      <c r="T54" s="73" t="s">
        <v>26</v>
      </c>
      <c r="U54" s="71"/>
      <c r="V54" s="7">
        <v>1362143314</v>
      </c>
      <c r="W54" s="7">
        <v>226600000</v>
      </c>
      <c r="X54" s="7">
        <v>1116600000</v>
      </c>
      <c r="Y54" s="7">
        <v>112900000</v>
      </c>
      <c r="Z54" s="7">
        <v>112900000</v>
      </c>
      <c r="AA54" s="5" t="s">
        <v>26</v>
      </c>
      <c r="AB54" s="7">
        <v>245543314</v>
      </c>
      <c r="AC54" s="7">
        <v>18943314</v>
      </c>
      <c r="AD54" s="5" t="s">
        <v>26</v>
      </c>
    </row>
    <row r="55" spans="1:30" ht="20.100000000000001" customHeight="1" x14ac:dyDescent="0.25">
      <c r="A55" s="74" t="s">
        <v>39</v>
      </c>
      <c r="B55" s="71"/>
      <c r="C55" s="74" t="s">
        <v>119</v>
      </c>
      <c r="D55" s="71"/>
      <c r="E55" s="74" t="s">
        <v>120</v>
      </c>
      <c r="F55" s="71"/>
      <c r="G55" s="74" t="s">
        <v>42</v>
      </c>
      <c r="H55" s="71"/>
      <c r="I55" s="4" t="s">
        <v>26</v>
      </c>
      <c r="J55" s="4" t="s">
        <v>26</v>
      </c>
      <c r="K55" s="74" t="s">
        <v>26</v>
      </c>
      <c r="L55" s="71"/>
      <c r="M55" s="4" t="s">
        <v>102</v>
      </c>
      <c r="N55" s="4" t="s">
        <v>26</v>
      </c>
      <c r="O55" s="7">
        <v>155784000</v>
      </c>
      <c r="P55" s="5" t="s">
        <v>26</v>
      </c>
      <c r="Q55" s="73" t="s">
        <v>26</v>
      </c>
      <c r="R55" s="71"/>
      <c r="S55" s="5" t="s">
        <v>26</v>
      </c>
      <c r="T55" s="73" t="s">
        <v>26</v>
      </c>
      <c r="U55" s="71"/>
      <c r="V55" s="7">
        <v>155784000</v>
      </c>
      <c r="W55" s="7">
        <v>150000000</v>
      </c>
      <c r="X55" s="5" t="s">
        <v>26</v>
      </c>
      <c r="Y55" s="5" t="s">
        <v>26</v>
      </c>
      <c r="Z55" s="5" t="s">
        <v>26</v>
      </c>
      <c r="AA55" s="5" t="s">
        <v>26</v>
      </c>
      <c r="AB55" s="7">
        <v>155784000</v>
      </c>
      <c r="AC55" s="7">
        <v>5784000</v>
      </c>
      <c r="AD55" s="5" t="s">
        <v>26</v>
      </c>
    </row>
    <row r="56" spans="1:30" ht="20.100000000000001" customHeight="1" x14ac:dyDescent="0.25">
      <c r="A56" s="74" t="s">
        <v>39</v>
      </c>
      <c r="B56" s="71"/>
      <c r="C56" s="74" t="s">
        <v>121</v>
      </c>
      <c r="D56" s="71"/>
      <c r="E56" s="74" t="s">
        <v>122</v>
      </c>
      <c r="F56" s="71"/>
      <c r="G56" s="74" t="s">
        <v>42</v>
      </c>
      <c r="H56" s="71"/>
      <c r="I56" s="4" t="s">
        <v>26</v>
      </c>
      <c r="J56" s="4" t="s">
        <v>26</v>
      </c>
      <c r="K56" s="74" t="s">
        <v>26</v>
      </c>
      <c r="L56" s="71"/>
      <c r="M56" s="4" t="s">
        <v>102</v>
      </c>
      <c r="N56" s="4" t="s">
        <v>26</v>
      </c>
      <c r="O56" s="7">
        <v>156936973</v>
      </c>
      <c r="P56" s="5" t="s">
        <v>26</v>
      </c>
      <c r="Q56" s="73" t="s">
        <v>26</v>
      </c>
      <c r="R56" s="71"/>
      <c r="S56" s="5" t="s">
        <v>26</v>
      </c>
      <c r="T56" s="73" t="s">
        <v>26</v>
      </c>
      <c r="U56" s="71"/>
      <c r="V56" s="7">
        <v>156936973</v>
      </c>
      <c r="W56" s="5" t="s">
        <v>26</v>
      </c>
      <c r="X56" s="7">
        <v>74022000</v>
      </c>
      <c r="Y56" s="7">
        <v>74022000</v>
      </c>
      <c r="Z56" s="7">
        <v>74022000</v>
      </c>
      <c r="AA56" s="5" t="s">
        <v>26</v>
      </c>
      <c r="AB56" s="7">
        <v>82914973</v>
      </c>
      <c r="AC56" s="7">
        <v>82914973</v>
      </c>
      <c r="AD56" s="5" t="s">
        <v>26</v>
      </c>
    </row>
    <row r="57" spans="1:30" ht="20.100000000000001" customHeight="1" x14ac:dyDescent="0.25">
      <c r="A57" s="74" t="s">
        <v>39</v>
      </c>
      <c r="B57" s="71"/>
      <c r="C57" s="74" t="s">
        <v>123</v>
      </c>
      <c r="D57" s="71"/>
      <c r="E57" s="74" t="s">
        <v>124</v>
      </c>
      <c r="F57" s="71"/>
      <c r="G57" s="74" t="s">
        <v>42</v>
      </c>
      <c r="H57" s="71"/>
      <c r="I57" s="4" t="s">
        <v>26</v>
      </c>
      <c r="J57" s="4" t="s">
        <v>26</v>
      </c>
      <c r="K57" s="74" t="s">
        <v>26</v>
      </c>
      <c r="L57" s="71"/>
      <c r="M57" s="4" t="s">
        <v>102</v>
      </c>
      <c r="N57" s="4" t="s">
        <v>26</v>
      </c>
      <c r="O57" s="7">
        <v>40200000</v>
      </c>
      <c r="P57" s="5" t="s">
        <v>26</v>
      </c>
      <c r="Q57" s="73" t="s">
        <v>26</v>
      </c>
      <c r="R57" s="71"/>
      <c r="S57" s="5" t="s">
        <v>26</v>
      </c>
      <c r="T57" s="73" t="s">
        <v>26</v>
      </c>
      <c r="U57" s="71"/>
      <c r="V57" s="7">
        <v>40200000</v>
      </c>
      <c r="W57" s="5" t="s">
        <v>26</v>
      </c>
      <c r="X57" s="7">
        <v>6828450</v>
      </c>
      <c r="Y57" s="7">
        <v>6828450</v>
      </c>
      <c r="Z57" s="7">
        <v>6828450</v>
      </c>
      <c r="AA57" s="5" t="s">
        <v>26</v>
      </c>
      <c r="AB57" s="7">
        <v>33371550</v>
      </c>
      <c r="AC57" s="7">
        <v>33371550</v>
      </c>
      <c r="AD57" s="5" t="s">
        <v>26</v>
      </c>
    </row>
    <row r="58" spans="1:30" ht="20.100000000000001" customHeight="1" x14ac:dyDescent="0.25">
      <c r="A58" s="74" t="s">
        <v>39</v>
      </c>
      <c r="B58" s="71"/>
      <c r="C58" s="74" t="s">
        <v>125</v>
      </c>
      <c r="D58" s="71"/>
      <c r="E58" s="74" t="s">
        <v>126</v>
      </c>
      <c r="F58" s="71"/>
      <c r="G58" s="74" t="s">
        <v>42</v>
      </c>
      <c r="H58" s="71"/>
      <c r="I58" s="4" t="s">
        <v>26</v>
      </c>
      <c r="J58" s="4" t="s">
        <v>26</v>
      </c>
      <c r="K58" s="74" t="s">
        <v>26</v>
      </c>
      <c r="L58" s="71"/>
      <c r="M58" s="4" t="s">
        <v>102</v>
      </c>
      <c r="N58" s="4" t="s">
        <v>26</v>
      </c>
      <c r="O58" s="7">
        <v>15380000</v>
      </c>
      <c r="P58" s="5" t="s">
        <v>26</v>
      </c>
      <c r="Q58" s="73" t="s">
        <v>26</v>
      </c>
      <c r="R58" s="71"/>
      <c r="S58" s="5" t="s">
        <v>26</v>
      </c>
      <c r="T58" s="73" t="s">
        <v>26</v>
      </c>
      <c r="U58" s="71"/>
      <c r="V58" s="7">
        <v>15380000</v>
      </c>
      <c r="W58" s="5" t="s">
        <v>26</v>
      </c>
      <c r="X58" s="5" t="s">
        <v>26</v>
      </c>
      <c r="Y58" s="5" t="s">
        <v>26</v>
      </c>
      <c r="Z58" s="5" t="s">
        <v>26</v>
      </c>
      <c r="AA58" s="5" t="s">
        <v>26</v>
      </c>
      <c r="AB58" s="7">
        <v>15380000</v>
      </c>
      <c r="AC58" s="7">
        <v>15380000</v>
      </c>
      <c r="AD58" s="5" t="s">
        <v>26</v>
      </c>
    </row>
    <row r="59" spans="1:30" ht="20.100000000000001" customHeight="1" x14ac:dyDescent="0.25">
      <c r="A59" s="72" t="s">
        <v>26</v>
      </c>
      <c r="B59" s="71"/>
      <c r="C59" s="72" t="s">
        <v>127</v>
      </c>
      <c r="D59" s="71"/>
      <c r="E59" s="72" t="s">
        <v>128</v>
      </c>
      <c r="F59" s="71"/>
      <c r="G59" s="72" t="s">
        <v>26</v>
      </c>
      <c r="H59" s="71"/>
      <c r="I59" s="2" t="s">
        <v>26</v>
      </c>
      <c r="J59" s="2" t="s">
        <v>26</v>
      </c>
      <c r="K59" s="72" t="s">
        <v>26</v>
      </c>
      <c r="L59" s="71"/>
      <c r="M59" s="2" t="s">
        <v>26</v>
      </c>
      <c r="N59" s="2" t="s">
        <v>26</v>
      </c>
      <c r="O59" s="6">
        <v>250000000</v>
      </c>
      <c r="P59" s="3" t="s">
        <v>26</v>
      </c>
      <c r="Q59" s="70" t="s">
        <v>26</v>
      </c>
      <c r="R59" s="71"/>
      <c r="S59" s="3" t="s">
        <v>26</v>
      </c>
      <c r="T59" s="70" t="s">
        <v>26</v>
      </c>
      <c r="U59" s="71"/>
      <c r="V59" s="6">
        <v>250000000</v>
      </c>
      <c r="W59" s="3" t="s">
        <v>26</v>
      </c>
      <c r="X59" s="3" t="s">
        <v>26</v>
      </c>
      <c r="Y59" s="3" t="s">
        <v>26</v>
      </c>
      <c r="Z59" s="3" t="s">
        <v>26</v>
      </c>
      <c r="AA59" s="3" t="s">
        <v>26</v>
      </c>
      <c r="AB59" s="6">
        <v>250000000</v>
      </c>
      <c r="AC59" s="6">
        <v>250000000</v>
      </c>
      <c r="AD59" s="3" t="s">
        <v>26</v>
      </c>
    </row>
    <row r="60" spans="1:30" ht="20.100000000000001" customHeight="1" x14ac:dyDescent="0.25">
      <c r="A60" s="72" t="s">
        <v>26</v>
      </c>
      <c r="B60" s="71"/>
      <c r="C60" s="72" t="s">
        <v>129</v>
      </c>
      <c r="D60" s="71"/>
      <c r="E60" s="72" t="s">
        <v>130</v>
      </c>
      <c r="F60" s="71"/>
      <c r="G60" s="72" t="s">
        <v>26</v>
      </c>
      <c r="H60" s="71"/>
      <c r="I60" s="2" t="s">
        <v>26</v>
      </c>
      <c r="J60" s="2" t="s">
        <v>26</v>
      </c>
      <c r="K60" s="72" t="s">
        <v>26</v>
      </c>
      <c r="L60" s="71"/>
      <c r="M60" s="2" t="s">
        <v>26</v>
      </c>
      <c r="N60" s="2" t="s">
        <v>26</v>
      </c>
      <c r="O60" s="6">
        <v>250000000</v>
      </c>
      <c r="P60" s="3" t="s">
        <v>26</v>
      </c>
      <c r="Q60" s="70" t="s">
        <v>26</v>
      </c>
      <c r="R60" s="71"/>
      <c r="S60" s="3" t="s">
        <v>26</v>
      </c>
      <c r="T60" s="70" t="s">
        <v>26</v>
      </c>
      <c r="U60" s="71"/>
      <c r="V60" s="6">
        <v>250000000</v>
      </c>
      <c r="W60" s="3" t="s">
        <v>26</v>
      </c>
      <c r="X60" s="3" t="s">
        <v>26</v>
      </c>
      <c r="Y60" s="3" t="s">
        <v>26</v>
      </c>
      <c r="Z60" s="3" t="s">
        <v>26</v>
      </c>
      <c r="AA60" s="3" t="s">
        <v>26</v>
      </c>
      <c r="AB60" s="6">
        <v>250000000</v>
      </c>
      <c r="AC60" s="6">
        <v>250000000</v>
      </c>
      <c r="AD60" s="3" t="s">
        <v>26</v>
      </c>
    </row>
    <row r="61" spans="1:30" ht="20.100000000000001" customHeight="1" x14ac:dyDescent="0.25">
      <c r="A61" s="72" t="s">
        <v>26</v>
      </c>
      <c r="B61" s="71"/>
      <c r="C61" s="72" t="s">
        <v>131</v>
      </c>
      <c r="D61" s="71"/>
      <c r="E61" s="72" t="s">
        <v>132</v>
      </c>
      <c r="F61" s="71"/>
      <c r="G61" s="72" t="s">
        <v>26</v>
      </c>
      <c r="H61" s="71"/>
      <c r="I61" s="2" t="s">
        <v>26</v>
      </c>
      <c r="J61" s="2" t="s">
        <v>26</v>
      </c>
      <c r="K61" s="72" t="s">
        <v>26</v>
      </c>
      <c r="L61" s="71"/>
      <c r="M61" s="2" t="s">
        <v>26</v>
      </c>
      <c r="N61" s="2" t="s">
        <v>26</v>
      </c>
      <c r="O61" s="6">
        <v>250000000</v>
      </c>
      <c r="P61" s="3" t="s">
        <v>26</v>
      </c>
      <c r="Q61" s="70" t="s">
        <v>26</v>
      </c>
      <c r="R61" s="71"/>
      <c r="S61" s="3" t="s">
        <v>26</v>
      </c>
      <c r="T61" s="70" t="s">
        <v>26</v>
      </c>
      <c r="U61" s="71"/>
      <c r="V61" s="6">
        <v>250000000</v>
      </c>
      <c r="W61" s="3" t="s">
        <v>26</v>
      </c>
      <c r="X61" s="3" t="s">
        <v>26</v>
      </c>
      <c r="Y61" s="3" t="s">
        <v>26</v>
      </c>
      <c r="Z61" s="3" t="s">
        <v>26</v>
      </c>
      <c r="AA61" s="3" t="s">
        <v>26</v>
      </c>
      <c r="AB61" s="6">
        <v>250000000</v>
      </c>
      <c r="AC61" s="6">
        <v>250000000</v>
      </c>
      <c r="AD61" s="3" t="s">
        <v>26</v>
      </c>
    </row>
    <row r="62" spans="1:30" ht="20.100000000000001" customHeight="1" x14ac:dyDescent="0.25">
      <c r="A62" s="74" t="s">
        <v>39</v>
      </c>
      <c r="B62" s="71"/>
      <c r="C62" s="74" t="s">
        <v>133</v>
      </c>
      <c r="D62" s="71"/>
      <c r="E62" s="74" t="s">
        <v>134</v>
      </c>
      <c r="F62" s="71"/>
      <c r="G62" s="74" t="s">
        <v>42</v>
      </c>
      <c r="H62" s="71"/>
      <c r="I62" s="4" t="s">
        <v>26</v>
      </c>
      <c r="J62" s="4" t="s">
        <v>26</v>
      </c>
      <c r="K62" s="74" t="s">
        <v>26</v>
      </c>
      <c r="L62" s="71"/>
      <c r="M62" s="4" t="s">
        <v>43</v>
      </c>
      <c r="N62" s="4" t="s">
        <v>26</v>
      </c>
      <c r="O62" s="7">
        <v>250000000</v>
      </c>
      <c r="P62" s="5" t="s">
        <v>26</v>
      </c>
      <c r="Q62" s="73" t="s">
        <v>26</v>
      </c>
      <c r="R62" s="71"/>
      <c r="S62" s="5" t="s">
        <v>26</v>
      </c>
      <c r="T62" s="73" t="s">
        <v>26</v>
      </c>
      <c r="U62" s="71"/>
      <c r="V62" s="7">
        <v>250000000</v>
      </c>
      <c r="W62" s="5" t="s">
        <v>26</v>
      </c>
      <c r="X62" s="5" t="s">
        <v>26</v>
      </c>
      <c r="Y62" s="5" t="s">
        <v>26</v>
      </c>
      <c r="Z62" s="5" t="s">
        <v>26</v>
      </c>
      <c r="AA62" s="5" t="s">
        <v>26</v>
      </c>
      <c r="AB62" s="7">
        <v>250000000</v>
      </c>
      <c r="AC62" s="7">
        <v>250000000</v>
      </c>
      <c r="AD62" s="5" t="s">
        <v>26</v>
      </c>
    </row>
    <row r="63" spans="1:30" ht="20.100000000000001" customHeight="1" x14ac:dyDescent="0.25">
      <c r="A63" s="72" t="s">
        <v>26</v>
      </c>
      <c r="B63" s="71"/>
      <c r="C63" s="72" t="s">
        <v>135</v>
      </c>
      <c r="D63" s="71"/>
      <c r="E63" s="72" t="s">
        <v>136</v>
      </c>
      <c r="F63" s="71"/>
      <c r="G63" s="72" t="s">
        <v>26</v>
      </c>
      <c r="H63" s="71"/>
      <c r="I63" s="2" t="s">
        <v>26</v>
      </c>
      <c r="J63" s="2" t="s">
        <v>26</v>
      </c>
      <c r="K63" s="72" t="s">
        <v>26</v>
      </c>
      <c r="L63" s="71"/>
      <c r="M63" s="2" t="s">
        <v>26</v>
      </c>
      <c r="N63" s="2" t="s">
        <v>26</v>
      </c>
      <c r="O63" s="6">
        <v>221561530</v>
      </c>
      <c r="P63" s="3" t="s">
        <v>26</v>
      </c>
      <c r="Q63" s="70" t="s">
        <v>26</v>
      </c>
      <c r="R63" s="71"/>
      <c r="S63" s="3" t="s">
        <v>26</v>
      </c>
      <c r="T63" s="70" t="s">
        <v>26</v>
      </c>
      <c r="U63" s="71"/>
      <c r="V63" s="6">
        <v>221561530</v>
      </c>
      <c r="W63" s="3" t="s">
        <v>26</v>
      </c>
      <c r="X63" s="3" t="s">
        <v>26</v>
      </c>
      <c r="Y63" s="3" t="s">
        <v>26</v>
      </c>
      <c r="Z63" s="3" t="s">
        <v>26</v>
      </c>
      <c r="AA63" s="3" t="s">
        <v>26</v>
      </c>
      <c r="AB63" s="6">
        <v>221561530</v>
      </c>
      <c r="AC63" s="6">
        <v>221561530</v>
      </c>
      <c r="AD63" s="3" t="s">
        <v>26</v>
      </c>
    </row>
    <row r="64" spans="1:30" ht="20.100000000000001" customHeight="1" x14ac:dyDescent="0.25">
      <c r="A64" s="72" t="s">
        <v>26</v>
      </c>
      <c r="B64" s="71"/>
      <c r="C64" s="72" t="s">
        <v>137</v>
      </c>
      <c r="D64" s="71"/>
      <c r="E64" s="72" t="s">
        <v>138</v>
      </c>
      <c r="F64" s="71"/>
      <c r="G64" s="72" t="s">
        <v>26</v>
      </c>
      <c r="H64" s="71"/>
      <c r="I64" s="2" t="s">
        <v>26</v>
      </c>
      <c r="J64" s="2" t="s">
        <v>26</v>
      </c>
      <c r="K64" s="72" t="s">
        <v>26</v>
      </c>
      <c r="L64" s="71"/>
      <c r="M64" s="2" t="s">
        <v>26</v>
      </c>
      <c r="N64" s="2" t="s">
        <v>26</v>
      </c>
      <c r="O64" s="6">
        <v>125797267</v>
      </c>
      <c r="P64" s="3" t="s">
        <v>26</v>
      </c>
      <c r="Q64" s="70" t="s">
        <v>26</v>
      </c>
      <c r="R64" s="71"/>
      <c r="S64" s="3" t="s">
        <v>26</v>
      </c>
      <c r="T64" s="70" t="s">
        <v>26</v>
      </c>
      <c r="U64" s="71"/>
      <c r="V64" s="6">
        <v>125797267</v>
      </c>
      <c r="W64" s="3" t="s">
        <v>26</v>
      </c>
      <c r="X64" s="3" t="s">
        <v>26</v>
      </c>
      <c r="Y64" s="3" t="s">
        <v>26</v>
      </c>
      <c r="Z64" s="3" t="s">
        <v>26</v>
      </c>
      <c r="AA64" s="3" t="s">
        <v>26</v>
      </c>
      <c r="AB64" s="6">
        <v>125797267</v>
      </c>
      <c r="AC64" s="6">
        <v>125797267</v>
      </c>
      <c r="AD64" s="3" t="s">
        <v>26</v>
      </c>
    </row>
    <row r="65" spans="1:30" ht="20.100000000000001" customHeight="1" x14ac:dyDescent="0.25">
      <c r="A65" s="74" t="s">
        <v>39</v>
      </c>
      <c r="B65" s="71"/>
      <c r="C65" s="74" t="s">
        <v>139</v>
      </c>
      <c r="D65" s="71"/>
      <c r="E65" s="74" t="s">
        <v>140</v>
      </c>
      <c r="F65" s="71"/>
      <c r="G65" s="74" t="s">
        <v>42</v>
      </c>
      <c r="H65" s="71"/>
      <c r="I65" s="4" t="s">
        <v>26</v>
      </c>
      <c r="J65" s="4" t="s">
        <v>26</v>
      </c>
      <c r="K65" s="74" t="s">
        <v>26</v>
      </c>
      <c r="L65" s="71"/>
      <c r="M65" s="4" t="s">
        <v>43</v>
      </c>
      <c r="N65" s="4" t="s">
        <v>26</v>
      </c>
      <c r="O65" s="7">
        <v>125797267</v>
      </c>
      <c r="P65" s="5" t="s">
        <v>26</v>
      </c>
      <c r="Q65" s="73" t="s">
        <v>26</v>
      </c>
      <c r="R65" s="71"/>
      <c r="S65" s="5" t="s">
        <v>26</v>
      </c>
      <c r="T65" s="73" t="s">
        <v>26</v>
      </c>
      <c r="U65" s="71"/>
      <c r="V65" s="7">
        <v>125797267</v>
      </c>
      <c r="W65" s="5" t="s">
        <v>26</v>
      </c>
      <c r="X65" s="5" t="s">
        <v>26</v>
      </c>
      <c r="Y65" s="5" t="s">
        <v>26</v>
      </c>
      <c r="Z65" s="5" t="s">
        <v>26</v>
      </c>
      <c r="AA65" s="5" t="s">
        <v>26</v>
      </c>
      <c r="AB65" s="7">
        <v>125797267</v>
      </c>
      <c r="AC65" s="7">
        <v>125797267</v>
      </c>
      <c r="AD65" s="5" t="s">
        <v>26</v>
      </c>
    </row>
    <row r="66" spans="1:30" ht="20.100000000000001" customHeight="1" x14ac:dyDescent="0.25">
      <c r="A66" s="72" t="s">
        <v>26</v>
      </c>
      <c r="B66" s="71"/>
      <c r="C66" s="72" t="s">
        <v>141</v>
      </c>
      <c r="D66" s="71"/>
      <c r="E66" s="72" t="s">
        <v>142</v>
      </c>
      <c r="F66" s="71"/>
      <c r="G66" s="72" t="s">
        <v>26</v>
      </c>
      <c r="H66" s="71"/>
      <c r="I66" s="2" t="s">
        <v>26</v>
      </c>
      <c r="J66" s="2" t="s">
        <v>26</v>
      </c>
      <c r="K66" s="72" t="s">
        <v>26</v>
      </c>
      <c r="L66" s="71"/>
      <c r="M66" s="2" t="s">
        <v>26</v>
      </c>
      <c r="N66" s="2" t="s">
        <v>26</v>
      </c>
      <c r="O66" s="6">
        <v>95764263</v>
      </c>
      <c r="P66" s="3" t="s">
        <v>26</v>
      </c>
      <c r="Q66" s="70" t="s">
        <v>26</v>
      </c>
      <c r="R66" s="71"/>
      <c r="S66" s="3" t="s">
        <v>26</v>
      </c>
      <c r="T66" s="70" t="s">
        <v>26</v>
      </c>
      <c r="U66" s="71"/>
      <c r="V66" s="6">
        <v>95764263</v>
      </c>
      <c r="W66" s="3" t="s">
        <v>26</v>
      </c>
      <c r="X66" s="3" t="s">
        <v>26</v>
      </c>
      <c r="Y66" s="3" t="s">
        <v>26</v>
      </c>
      <c r="Z66" s="3" t="s">
        <v>26</v>
      </c>
      <c r="AA66" s="3" t="s">
        <v>26</v>
      </c>
      <c r="AB66" s="6">
        <v>95764263</v>
      </c>
      <c r="AC66" s="6">
        <v>95764263</v>
      </c>
      <c r="AD66" s="3" t="s">
        <v>26</v>
      </c>
    </row>
    <row r="67" spans="1:30" ht="20.100000000000001" customHeight="1" x14ac:dyDescent="0.25">
      <c r="A67" s="74" t="s">
        <v>39</v>
      </c>
      <c r="B67" s="71"/>
      <c r="C67" s="74" t="s">
        <v>143</v>
      </c>
      <c r="D67" s="71"/>
      <c r="E67" s="74" t="s">
        <v>144</v>
      </c>
      <c r="F67" s="71"/>
      <c r="G67" s="74" t="s">
        <v>42</v>
      </c>
      <c r="H67" s="71"/>
      <c r="I67" s="4" t="s">
        <v>26</v>
      </c>
      <c r="J67" s="4" t="s">
        <v>26</v>
      </c>
      <c r="K67" s="74" t="s">
        <v>26</v>
      </c>
      <c r="L67" s="71"/>
      <c r="M67" s="4" t="s">
        <v>43</v>
      </c>
      <c r="N67" s="4" t="s">
        <v>26</v>
      </c>
      <c r="O67" s="7">
        <v>95764263</v>
      </c>
      <c r="P67" s="5" t="s">
        <v>26</v>
      </c>
      <c r="Q67" s="73" t="s">
        <v>26</v>
      </c>
      <c r="R67" s="71"/>
      <c r="S67" s="5" t="s">
        <v>26</v>
      </c>
      <c r="T67" s="73" t="s">
        <v>26</v>
      </c>
      <c r="U67" s="71"/>
      <c r="V67" s="7">
        <v>95764263</v>
      </c>
      <c r="W67" s="5" t="s">
        <v>26</v>
      </c>
      <c r="X67" s="5" t="s">
        <v>26</v>
      </c>
      <c r="Y67" s="5" t="s">
        <v>26</v>
      </c>
      <c r="Z67" s="5" t="s">
        <v>26</v>
      </c>
      <c r="AA67" s="5" t="s">
        <v>26</v>
      </c>
      <c r="AB67" s="7">
        <v>95764263</v>
      </c>
      <c r="AC67" s="7">
        <v>95764263</v>
      </c>
      <c r="AD67" s="5" t="s">
        <v>26</v>
      </c>
    </row>
    <row r="68" spans="1:30" ht="20.100000000000001" customHeight="1" x14ac:dyDescent="0.25">
      <c r="A68" s="75" t="s">
        <v>26</v>
      </c>
      <c r="B68" s="76"/>
      <c r="C68" s="75" t="s">
        <v>145</v>
      </c>
      <c r="D68" s="76"/>
      <c r="E68" s="75" t="s">
        <v>112</v>
      </c>
      <c r="F68" s="76"/>
      <c r="G68" s="75" t="s">
        <v>26</v>
      </c>
      <c r="H68" s="76"/>
      <c r="I68" s="58" t="s">
        <v>26</v>
      </c>
      <c r="J68" s="58" t="s">
        <v>26</v>
      </c>
      <c r="K68" s="75" t="s">
        <v>26</v>
      </c>
      <c r="L68" s="76"/>
      <c r="M68" s="58" t="s">
        <v>26</v>
      </c>
      <c r="N68" s="58" t="s">
        <v>26</v>
      </c>
      <c r="O68" s="59">
        <v>12050912936</v>
      </c>
      <c r="P68" s="59">
        <v>2699578152</v>
      </c>
      <c r="Q68" s="59" t="s">
        <v>26</v>
      </c>
      <c r="R68" s="59"/>
      <c r="S68" s="59" t="s">
        <v>26</v>
      </c>
      <c r="T68" s="59" t="s">
        <v>26</v>
      </c>
      <c r="U68" s="59"/>
      <c r="V68" s="59">
        <v>14750491088</v>
      </c>
      <c r="W68" s="59">
        <v>1155666858</v>
      </c>
      <c r="X68" s="59">
        <v>5370706342</v>
      </c>
      <c r="Y68" s="59">
        <v>1899894438</v>
      </c>
      <c r="Z68" s="59">
        <v>1875894438</v>
      </c>
      <c r="AA68" s="60" t="s">
        <v>26</v>
      </c>
      <c r="AB68" s="59">
        <v>9379784746</v>
      </c>
      <c r="AC68" s="59">
        <v>8224117888</v>
      </c>
      <c r="AD68" s="59">
        <v>24000000</v>
      </c>
    </row>
    <row r="69" spans="1:30" ht="20.100000000000001" customHeight="1" x14ac:dyDescent="0.25">
      <c r="A69" s="74" t="s">
        <v>39</v>
      </c>
      <c r="B69" s="71"/>
      <c r="C69" s="74" t="s">
        <v>146</v>
      </c>
      <c r="D69" s="71"/>
      <c r="E69" s="74" t="s">
        <v>120</v>
      </c>
      <c r="F69" s="71"/>
      <c r="G69" s="74" t="s">
        <v>42</v>
      </c>
      <c r="H69" s="71"/>
      <c r="I69" s="4" t="s">
        <v>147</v>
      </c>
      <c r="J69" s="4" t="s">
        <v>148</v>
      </c>
      <c r="K69" s="74" t="s">
        <v>149</v>
      </c>
      <c r="L69" s="71"/>
      <c r="M69" s="4" t="s">
        <v>43</v>
      </c>
      <c r="N69" s="4" t="s">
        <v>26</v>
      </c>
      <c r="O69" s="7">
        <v>251778991</v>
      </c>
      <c r="P69" s="5" t="s">
        <v>26</v>
      </c>
      <c r="Q69" s="73" t="s">
        <v>26</v>
      </c>
      <c r="R69" s="71"/>
      <c r="S69" s="5" t="s">
        <v>26</v>
      </c>
      <c r="T69" s="73" t="s">
        <v>26</v>
      </c>
      <c r="U69" s="71"/>
      <c r="V69" s="7">
        <v>251778991</v>
      </c>
      <c r="W69" s="7">
        <v>51100000</v>
      </c>
      <c r="X69" s="7">
        <v>79200000</v>
      </c>
      <c r="Y69" s="5" t="s">
        <v>26</v>
      </c>
      <c r="Z69" s="5" t="s">
        <v>26</v>
      </c>
      <c r="AA69" s="5" t="s">
        <v>26</v>
      </c>
      <c r="AB69" s="7">
        <v>172578991</v>
      </c>
      <c r="AC69" s="7">
        <v>121478991</v>
      </c>
      <c r="AD69" s="5" t="s">
        <v>26</v>
      </c>
    </row>
    <row r="70" spans="1:30" ht="20.100000000000001" customHeight="1" x14ac:dyDescent="0.25">
      <c r="A70" s="74" t="s">
        <v>39</v>
      </c>
      <c r="B70" s="71"/>
      <c r="C70" s="74" t="s">
        <v>146</v>
      </c>
      <c r="D70" s="71"/>
      <c r="E70" s="74" t="s">
        <v>120</v>
      </c>
      <c r="F70" s="71"/>
      <c r="G70" s="74" t="s">
        <v>42</v>
      </c>
      <c r="H70" s="71"/>
      <c r="I70" s="4" t="s">
        <v>147</v>
      </c>
      <c r="J70" s="4" t="s">
        <v>148</v>
      </c>
      <c r="K70" s="74" t="s">
        <v>149</v>
      </c>
      <c r="L70" s="71"/>
      <c r="M70" s="4" t="s">
        <v>150</v>
      </c>
      <c r="N70" s="4" t="s">
        <v>26</v>
      </c>
      <c r="O70" s="7">
        <v>550500000</v>
      </c>
      <c r="P70" s="5" t="s">
        <v>26</v>
      </c>
      <c r="Q70" s="73" t="s">
        <v>26</v>
      </c>
      <c r="R70" s="71"/>
      <c r="S70" s="5" t="s">
        <v>26</v>
      </c>
      <c r="T70" s="73" t="s">
        <v>26</v>
      </c>
      <c r="U70" s="71"/>
      <c r="V70" s="7">
        <v>550500000</v>
      </c>
      <c r="W70" s="7">
        <v>51700000</v>
      </c>
      <c r="X70" s="5" t="s">
        <v>26</v>
      </c>
      <c r="Y70" s="5" t="s">
        <v>26</v>
      </c>
      <c r="Z70" s="5" t="s">
        <v>26</v>
      </c>
      <c r="AA70" s="5" t="s">
        <v>26</v>
      </c>
      <c r="AB70" s="7">
        <v>550500000</v>
      </c>
      <c r="AC70" s="7">
        <v>498800000</v>
      </c>
      <c r="AD70" s="5" t="s">
        <v>26</v>
      </c>
    </row>
    <row r="71" spans="1:30" ht="20.100000000000001" customHeight="1" x14ac:dyDescent="0.25">
      <c r="A71" s="74" t="s">
        <v>39</v>
      </c>
      <c r="B71" s="71"/>
      <c r="C71" s="74" t="s">
        <v>146</v>
      </c>
      <c r="D71" s="71"/>
      <c r="E71" s="74" t="s">
        <v>120</v>
      </c>
      <c r="F71" s="71"/>
      <c r="G71" s="74" t="s">
        <v>42</v>
      </c>
      <c r="H71" s="71"/>
      <c r="I71" s="4" t="s">
        <v>147</v>
      </c>
      <c r="J71" s="4" t="s">
        <v>148</v>
      </c>
      <c r="K71" s="74" t="s">
        <v>149</v>
      </c>
      <c r="L71" s="71"/>
      <c r="M71" s="4" t="s">
        <v>151</v>
      </c>
      <c r="N71" s="4" t="s">
        <v>26</v>
      </c>
      <c r="O71" s="7">
        <v>100000000</v>
      </c>
      <c r="P71" s="5" t="s">
        <v>26</v>
      </c>
      <c r="Q71" s="73" t="s">
        <v>26</v>
      </c>
      <c r="R71" s="71"/>
      <c r="S71" s="5" t="s">
        <v>26</v>
      </c>
      <c r="T71" s="73" t="s">
        <v>26</v>
      </c>
      <c r="U71" s="71"/>
      <c r="V71" s="7">
        <v>100000000</v>
      </c>
      <c r="W71" s="5" t="s">
        <v>26</v>
      </c>
      <c r="X71" s="5" t="s">
        <v>26</v>
      </c>
      <c r="Y71" s="5" t="s">
        <v>26</v>
      </c>
      <c r="Z71" s="5" t="s">
        <v>26</v>
      </c>
      <c r="AA71" s="5" t="s">
        <v>26</v>
      </c>
      <c r="AB71" s="7">
        <v>100000000</v>
      </c>
      <c r="AC71" s="7">
        <v>100000000</v>
      </c>
      <c r="AD71" s="5" t="s">
        <v>26</v>
      </c>
    </row>
    <row r="72" spans="1:30" ht="20.100000000000001" customHeight="1" x14ac:dyDescent="0.25">
      <c r="A72" s="74" t="s">
        <v>39</v>
      </c>
      <c r="B72" s="71"/>
      <c r="C72" s="74" t="s">
        <v>146</v>
      </c>
      <c r="D72" s="71"/>
      <c r="E72" s="74" t="s">
        <v>120</v>
      </c>
      <c r="F72" s="71"/>
      <c r="G72" s="74" t="s">
        <v>42</v>
      </c>
      <c r="H72" s="71"/>
      <c r="I72" s="4" t="s">
        <v>152</v>
      </c>
      <c r="J72" s="4" t="s">
        <v>148</v>
      </c>
      <c r="K72" s="74" t="s">
        <v>153</v>
      </c>
      <c r="L72" s="71"/>
      <c r="M72" s="4" t="s">
        <v>154</v>
      </c>
      <c r="N72" s="4" t="s">
        <v>26</v>
      </c>
      <c r="O72" s="5" t="s">
        <v>26</v>
      </c>
      <c r="P72" s="7">
        <v>274131254</v>
      </c>
      <c r="Q72" s="73" t="s">
        <v>26</v>
      </c>
      <c r="R72" s="71"/>
      <c r="S72" s="5" t="s">
        <v>26</v>
      </c>
      <c r="T72" s="73" t="s">
        <v>26</v>
      </c>
      <c r="U72" s="71"/>
      <c r="V72" s="7">
        <v>274131254</v>
      </c>
      <c r="W72" s="5" t="s">
        <v>26</v>
      </c>
      <c r="X72" s="5" t="s">
        <v>26</v>
      </c>
      <c r="Y72" s="5" t="s">
        <v>26</v>
      </c>
      <c r="Z72" s="5" t="s">
        <v>26</v>
      </c>
      <c r="AA72" s="5" t="s">
        <v>26</v>
      </c>
      <c r="AB72" s="7">
        <v>274131254</v>
      </c>
      <c r="AC72" s="7">
        <v>274131254</v>
      </c>
      <c r="AD72" s="5" t="s">
        <v>26</v>
      </c>
    </row>
    <row r="73" spans="1:30" ht="20.100000000000001" customHeight="1" x14ac:dyDescent="0.25">
      <c r="A73" s="74" t="s">
        <v>39</v>
      </c>
      <c r="B73" s="71"/>
      <c r="C73" s="74" t="s">
        <v>146</v>
      </c>
      <c r="D73" s="71"/>
      <c r="E73" s="74" t="s">
        <v>120</v>
      </c>
      <c r="F73" s="71"/>
      <c r="G73" s="74" t="s">
        <v>42</v>
      </c>
      <c r="H73" s="71"/>
      <c r="I73" s="4" t="s">
        <v>152</v>
      </c>
      <c r="J73" s="4" t="s">
        <v>148</v>
      </c>
      <c r="K73" s="74" t="s">
        <v>153</v>
      </c>
      <c r="L73" s="71"/>
      <c r="M73" s="4" t="s">
        <v>155</v>
      </c>
      <c r="N73" s="4" t="s">
        <v>26</v>
      </c>
      <c r="O73" s="5" t="s">
        <v>26</v>
      </c>
      <c r="P73" s="7">
        <v>153359253</v>
      </c>
      <c r="Q73" s="73" t="s">
        <v>26</v>
      </c>
      <c r="R73" s="71"/>
      <c r="S73" s="5" t="s">
        <v>26</v>
      </c>
      <c r="T73" s="73" t="s">
        <v>26</v>
      </c>
      <c r="U73" s="71"/>
      <c r="V73" s="7">
        <v>153359253</v>
      </c>
      <c r="W73" s="5" t="s">
        <v>26</v>
      </c>
      <c r="X73" s="5" t="s">
        <v>26</v>
      </c>
      <c r="Y73" s="5" t="s">
        <v>26</v>
      </c>
      <c r="Z73" s="5" t="s">
        <v>26</v>
      </c>
      <c r="AA73" s="5" t="s">
        <v>26</v>
      </c>
      <c r="AB73" s="7">
        <v>153359253</v>
      </c>
      <c r="AC73" s="7">
        <v>153359253</v>
      </c>
      <c r="AD73" s="5" t="s">
        <v>26</v>
      </c>
    </row>
    <row r="74" spans="1:30" ht="20.100000000000001" customHeight="1" x14ac:dyDescent="0.25">
      <c r="A74" s="74" t="s">
        <v>39</v>
      </c>
      <c r="B74" s="71"/>
      <c r="C74" s="74" t="s">
        <v>146</v>
      </c>
      <c r="D74" s="71"/>
      <c r="E74" s="74" t="s">
        <v>120</v>
      </c>
      <c r="F74" s="71"/>
      <c r="G74" s="74" t="s">
        <v>42</v>
      </c>
      <c r="H74" s="71"/>
      <c r="I74" s="4" t="s">
        <v>152</v>
      </c>
      <c r="J74" s="4" t="s">
        <v>148</v>
      </c>
      <c r="K74" s="74" t="s">
        <v>156</v>
      </c>
      <c r="L74" s="71"/>
      <c r="M74" s="4" t="s">
        <v>43</v>
      </c>
      <c r="N74" s="4" t="s">
        <v>26</v>
      </c>
      <c r="O74" s="7">
        <v>10490791</v>
      </c>
      <c r="P74" s="5" t="s">
        <v>26</v>
      </c>
      <c r="Q74" s="73" t="s">
        <v>26</v>
      </c>
      <c r="R74" s="71"/>
      <c r="S74" s="5" t="s">
        <v>26</v>
      </c>
      <c r="T74" s="73" t="s">
        <v>26</v>
      </c>
      <c r="U74" s="71"/>
      <c r="V74" s="7">
        <v>10490791</v>
      </c>
      <c r="W74" s="5" t="s">
        <v>26</v>
      </c>
      <c r="X74" s="5" t="s">
        <v>26</v>
      </c>
      <c r="Y74" s="5" t="s">
        <v>26</v>
      </c>
      <c r="Z74" s="5" t="s">
        <v>26</v>
      </c>
      <c r="AA74" s="5" t="s">
        <v>26</v>
      </c>
      <c r="AB74" s="7">
        <v>10490791</v>
      </c>
      <c r="AC74" s="7">
        <v>10490791</v>
      </c>
      <c r="AD74" s="5" t="s">
        <v>26</v>
      </c>
    </row>
    <row r="75" spans="1:30" ht="20.100000000000001" customHeight="1" x14ac:dyDescent="0.25">
      <c r="A75" s="74" t="s">
        <v>39</v>
      </c>
      <c r="B75" s="71"/>
      <c r="C75" s="74" t="s">
        <v>146</v>
      </c>
      <c r="D75" s="71"/>
      <c r="E75" s="74" t="s">
        <v>120</v>
      </c>
      <c r="F75" s="71"/>
      <c r="G75" s="74" t="s">
        <v>42</v>
      </c>
      <c r="H75" s="71"/>
      <c r="I75" s="4" t="s">
        <v>157</v>
      </c>
      <c r="J75" s="4" t="s">
        <v>148</v>
      </c>
      <c r="K75" s="74" t="s">
        <v>158</v>
      </c>
      <c r="L75" s="71"/>
      <c r="M75" s="4" t="s">
        <v>150</v>
      </c>
      <c r="N75" s="4" t="s">
        <v>26</v>
      </c>
      <c r="O75" s="7">
        <v>120000000</v>
      </c>
      <c r="P75" s="5" t="s">
        <v>26</v>
      </c>
      <c r="Q75" s="73" t="s">
        <v>26</v>
      </c>
      <c r="R75" s="71"/>
      <c r="S75" s="5" t="s">
        <v>26</v>
      </c>
      <c r="T75" s="73" t="s">
        <v>26</v>
      </c>
      <c r="U75" s="71"/>
      <c r="V75" s="7">
        <v>120000000</v>
      </c>
      <c r="W75" s="5" t="s">
        <v>26</v>
      </c>
      <c r="X75" s="7">
        <v>60000000</v>
      </c>
      <c r="Y75" s="5" t="s">
        <v>26</v>
      </c>
      <c r="Z75" s="5" t="s">
        <v>26</v>
      </c>
      <c r="AA75" s="5" t="s">
        <v>26</v>
      </c>
      <c r="AB75" s="7">
        <v>60000000</v>
      </c>
      <c r="AC75" s="7">
        <v>60000000</v>
      </c>
      <c r="AD75" s="5" t="s">
        <v>26</v>
      </c>
    </row>
    <row r="76" spans="1:30" ht="20.100000000000001" customHeight="1" x14ac:dyDescent="0.25">
      <c r="A76" s="74" t="s">
        <v>39</v>
      </c>
      <c r="B76" s="71"/>
      <c r="C76" s="74" t="s">
        <v>146</v>
      </c>
      <c r="D76" s="71"/>
      <c r="E76" s="74" t="s">
        <v>120</v>
      </c>
      <c r="F76" s="71"/>
      <c r="G76" s="74" t="s">
        <v>42</v>
      </c>
      <c r="H76" s="71"/>
      <c r="I76" s="4" t="s">
        <v>157</v>
      </c>
      <c r="J76" s="4" t="s">
        <v>148</v>
      </c>
      <c r="K76" s="74" t="s">
        <v>159</v>
      </c>
      <c r="L76" s="71"/>
      <c r="M76" s="4" t="s">
        <v>154</v>
      </c>
      <c r="N76" s="4" t="s">
        <v>26</v>
      </c>
      <c r="O76" s="7">
        <v>213207742</v>
      </c>
      <c r="P76" s="5" t="s">
        <v>26</v>
      </c>
      <c r="Q76" s="73" t="s">
        <v>26</v>
      </c>
      <c r="R76" s="71"/>
      <c r="S76" s="5" t="s">
        <v>26</v>
      </c>
      <c r="T76" s="73" t="s">
        <v>26</v>
      </c>
      <c r="U76" s="71"/>
      <c r="V76" s="7">
        <v>213207742</v>
      </c>
      <c r="W76" s="7">
        <v>13200000</v>
      </c>
      <c r="X76" s="7">
        <v>200000000</v>
      </c>
      <c r="Y76" s="7">
        <v>20000000</v>
      </c>
      <c r="Z76" s="7">
        <v>20000000</v>
      </c>
      <c r="AA76" s="5" t="s">
        <v>26</v>
      </c>
      <c r="AB76" s="7">
        <v>13207742</v>
      </c>
      <c r="AC76" s="7">
        <v>7742</v>
      </c>
      <c r="AD76" s="5" t="s">
        <v>26</v>
      </c>
    </row>
    <row r="77" spans="1:30" ht="20.100000000000001" customHeight="1" x14ac:dyDescent="0.25">
      <c r="A77" s="74" t="s">
        <v>39</v>
      </c>
      <c r="B77" s="71"/>
      <c r="C77" s="74" t="s">
        <v>146</v>
      </c>
      <c r="D77" s="71"/>
      <c r="E77" s="74" t="s">
        <v>120</v>
      </c>
      <c r="F77" s="71"/>
      <c r="G77" s="74" t="s">
        <v>42</v>
      </c>
      <c r="H77" s="71"/>
      <c r="I77" s="4" t="s">
        <v>157</v>
      </c>
      <c r="J77" s="4" t="s">
        <v>148</v>
      </c>
      <c r="K77" s="74" t="s">
        <v>159</v>
      </c>
      <c r="L77" s="71"/>
      <c r="M77" s="4" t="s">
        <v>160</v>
      </c>
      <c r="N77" s="4" t="s">
        <v>26</v>
      </c>
      <c r="O77" s="5" t="s">
        <v>26</v>
      </c>
      <c r="P77" s="7">
        <v>277135971</v>
      </c>
      <c r="Q77" s="73" t="s">
        <v>26</v>
      </c>
      <c r="R77" s="71"/>
      <c r="S77" s="5" t="s">
        <v>26</v>
      </c>
      <c r="T77" s="73" t="s">
        <v>26</v>
      </c>
      <c r="U77" s="71"/>
      <c r="V77" s="7">
        <v>277135971</v>
      </c>
      <c r="W77" s="5" t="s">
        <v>26</v>
      </c>
      <c r="X77" s="5" t="s">
        <v>26</v>
      </c>
      <c r="Y77" s="5" t="s">
        <v>26</v>
      </c>
      <c r="Z77" s="5" t="s">
        <v>26</v>
      </c>
      <c r="AA77" s="5" t="s">
        <v>26</v>
      </c>
      <c r="AB77" s="7">
        <v>277135971</v>
      </c>
      <c r="AC77" s="7">
        <v>277135971</v>
      </c>
      <c r="AD77" s="5" t="s">
        <v>26</v>
      </c>
    </row>
    <row r="78" spans="1:30" ht="20.100000000000001" customHeight="1" x14ac:dyDescent="0.25">
      <c r="A78" s="74" t="s">
        <v>39</v>
      </c>
      <c r="B78" s="71"/>
      <c r="C78" s="74" t="s">
        <v>146</v>
      </c>
      <c r="D78" s="71"/>
      <c r="E78" s="74" t="s">
        <v>120</v>
      </c>
      <c r="F78" s="71"/>
      <c r="G78" s="74" t="s">
        <v>42</v>
      </c>
      <c r="H78" s="71"/>
      <c r="I78" s="4" t="s">
        <v>157</v>
      </c>
      <c r="J78" s="4" t="s">
        <v>148</v>
      </c>
      <c r="K78" s="74" t="s">
        <v>159</v>
      </c>
      <c r="L78" s="71"/>
      <c r="M78" s="4" t="s">
        <v>161</v>
      </c>
      <c r="N78" s="4" t="s">
        <v>26</v>
      </c>
      <c r="O78" s="5" t="s">
        <v>26</v>
      </c>
      <c r="P78" s="7">
        <v>73084985</v>
      </c>
      <c r="Q78" s="73" t="s">
        <v>26</v>
      </c>
      <c r="R78" s="71"/>
      <c r="S78" s="5" t="s">
        <v>26</v>
      </c>
      <c r="T78" s="73" t="s">
        <v>26</v>
      </c>
      <c r="U78" s="71"/>
      <c r="V78" s="7">
        <v>73084985</v>
      </c>
      <c r="W78" s="5" t="s">
        <v>26</v>
      </c>
      <c r="X78" s="5" t="s">
        <v>26</v>
      </c>
      <c r="Y78" s="5" t="s">
        <v>26</v>
      </c>
      <c r="Z78" s="5" t="s">
        <v>26</v>
      </c>
      <c r="AA78" s="5" t="s">
        <v>26</v>
      </c>
      <c r="AB78" s="7">
        <v>73084985</v>
      </c>
      <c r="AC78" s="7">
        <v>73084985</v>
      </c>
      <c r="AD78" s="5" t="s">
        <v>26</v>
      </c>
    </row>
    <row r="79" spans="1:30" ht="20.100000000000001" customHeight="1" x14ac:dyDescent="0.25">
      <c r="A79" s="74" t="s">
        <v>39</v>
      </c>
      <c r="B79" s="71"/>
      <c r="C79" s="74" t="s">
        <v>146</v>
      </c>
      <c r="D79" s="71"/>
      <c r="E79" s="74" t="s">
        <v>120</v>
      </c>
      <c r="F79" s="71"/>
      <c r="G79" s="74" t="s">
        <v>42</v>
      </c>
      <c r="H79" s="71"/>
      <c r="I79" s="4" t="s">
        <v>157</v>
      </c>
      <c r="J79" s="4" t="s">
        <v>148</v>
      </c>
      <c r="K79" s="74" t="s">
        <v>162</v>
      </c>
      <c r="L79" s="71"/>
      <c r="M79" s="4" t="s">
        <v>150</v>
      </c>
      <c r="N79" s="4" t="s">
        <v>26</v>
      </c>
      <c r="O79" s="7">
        <v>750978757</v>
      </c>
      <c r="P79" s="5" t="s">
        <v>26</v>
      </c>
      <c r="Q79" s="73" t="s">
        <v>26</v>
      </c>
      <c r="R79" s="71"/>
      <c r="S79" s="5" t="s">
        <v>26</v>
      </c>
      <c r="T79" s="73" t="s">
        <v>26</v>
      </c>
      <c r="U79" s="71"/>
      <c r="V79" s="7">
        <v>750978757</v>
      </c>
      <c r="W79" s="7">
        <v>31866667</v>
      </c>
      <c r="X79" s="7">
        <v>689133333</v>
      </c>
      <c r="Y79" s="7">
        <v>60533333</v>
      </c>
      <c r="Z79" s="7">
        <v>60533333</v>
      </c>
      <c r="AA79" s="5" t="s">
        <v>26</v>
      </c>
      <c r="AB79" s="7">
        <v>61845424</v>
      </c>
      <c r="AC79" s="7">
        <v>29978757</v>
      </c>
      <c r="AD79" s="5" t="s">
        <v>26</v>
      </c>
    </row>
    <row r="80" spans="1:30" ht="20.100000000000001" customHeight="1" x14ac:dyDescent="0.25">
      <c r="A80" s="74" t="s">
        <v>39</v>
      </c>
      <c r="B80" s="71"/>
      <c r="C80" s="74" t="s">
        <v>146</v>
      </c>
      <c r="D80" s="71"/>
      <c r="E80" s="74" t="s">
        <v>120</v>
      </c>
      <c r="F80" s="71"/>
      <c r="G80" s="74" t="s">
        <v>42</v>
      </c>
      <c r="H80" s="71"/>
      <c r="I80" s="4" t="s">
        <v>157</v>
      </c>
      <c r="J80" s="4" t="s">
        <v>148</v>
      </c>
      <c r="K80" s="74" t="s">
        <v>162</v>
      </c>
      <c r="L80" s="71"/>
      <c r="M80" s="4" t="s">
        <v>154</v>
      </c>
      <c r="N80" s="4" t="s">
        <v>26</v>
      </c>
      <c r="O80" s="7">
        <v>1113070055</v>
      </c>
      <c r="P80" s="5" t="s">
        <v>26</v>
      </c>
      <c r="Q80" s="73" t="s">
        <v>26</v>
      </c>
      <c r="R80" s="71"/>
      <c r="S80" s="5" t="s">
        <v>26</v>
      </c>
      <c r="T80" s="73" t="s">
        <v>26</v>
      </c>
      <c r="U80" s="71"/>
      <c r="V80" s="7">
        <v>1113070055</v>
      </c>
      <c r="W80" s="5" t="s">
        <v>26</v>
      </c>
      <c r="X80" s="7">
        <v>1100000000</v>
      </c>
      <c r="Y80" s="7">
        <v>1100000000</v>
      </c>
      <c r="Z80" s="7">
        <v>1100000000</v>
      </c>
      <c r="AA80" s="5" t="s">
        <v>26</v>
      </c>
      <c r="AB80" s="7">
        <v>13070055</v>
      </c>
      <c r="AC80" s="7">
        <v>13070055</v>
      </c>
      <c r="AD80" s="5" t="s">
        <v>26</v>
      </c>
    </row>
    <row r="81" spans="1:30" ht="20.100000000000001" customHeight="1" x14ac:dyDescent="0.25">
      <c r="A81" s="74" t="s">
        <v>39</v>
      </c>
      <c r="B81" s="71"/>
      <c r="C81" s="74" t="s">
        <v>146</v>
      </c>
      <c r="D81" s="71"/>
      <c r="E81" s="74" t="s">
        <v>120</v>
      </c>
      <c r="F81" s="71"/>
      <c r="G81" s="74" t="s">
        <v>42</v>
      </c>
      <c r="H81" s="71"/>
      <c r="I81" s="4" t="s">
        <v>163</v>
      </c>
      <c r="J81" s="4" t="s">
        <v>148</v>
      </c>
      <c r="K81" s="74" t="s">
        <v>158</v>
      </c>
      <c r="L81" s="71"/>
      <c r="M81" s="4" t="s">
        <v>43</v>
      </c>
      <c r="N81" s="4" t="s">
        <v>26</v>
      </c>
      <c r="O81" s="7">
        <v>344325552</v>
      </c>
      <c r="P81" s="5" t="s">
        <v>26</v>
      </c>
      <c r="Q81" s="73" t="s">
        <v>26</v>
      </c>
      <c r="R81" s="71"/>
      <c r="S81" s="5" t="s">
        <v>26</v>
      </c>
      <c r="T81" s="73" t="s">
        <v>26</v>
      </c>
      <c r="U81" s="71"/>
      <c r="V81" s="7">
        <v>344325552</v>
      </c>
      <c r="W81" s="7">
        <v>17000000</v>
      </c>
      <c r="X81" s="7">
        <v>327000000</v>
      </c>
      <c r="Y81" s="7">
        <v>47000000</v>
      </c>
      <c r="Z81" s="7">
        <v>47000000</v>
      </c>
      <c r="AA81" s="5" t="s">
        <v>26</v>
      </c>
      <c r="AB81" s="7">
        <v>17325552</v>
      </c>
      <c r="AC81" s="7">
        <v>325552</v>
      </c>
      <c r="AD81" s="5" t="s">
        <v>26</v>
      </c>
    </row>
    <row r="82" spans="1:30" ht="20.100000000000001" customHeight="1" x14ac:dyDescent="0.25">
      <c r="A82" s="74" t="s">
        <v>39</v>
      </c>
      <c r="B82" s="71"/>
      <c r="C82" s="74" t="s">
        <v>146</v>
      </c>
      <c r="D82" s="71"/>
      <c r="E82" s="74" t="s">
        <v>120</v>
      </c>
      <c r="F82" s="71"/>
      <c r="G82" s="74" t="s">
        <v>42</v>
      </c>
      <c r="H82" s="71"/>
      <c r="I82" s="4" t="s">
        <v>163</v>
      </c>
      <c r="J82" s="4" t="s">
        <v>148</v>
      </c>
      <c r="K82" s="74" t="s">
        <v>158</v>
      </c>
      <c r="L82" s="71"/>
      <c r="M82" s="4" t="s">
        <v>150</v>
      </c>
      <c r="N82" s="4" t="s">
        <v>26</v>
      </c>
      <c r="O82" s="7">
        <v>219420808</v>
      </c>
      <c r="P82" s="5" t="s">
        <v>26</v>
      </c>
      <c r="Q82" s="73" t="s">
        <v>26</v>
      </c>
      <c r="R82" s="71"/>
      <c r="S82" s="5" t="s">
        <v>26</v>
      </c>
      <c r="T82" s="73" t="s">
        <v>26</v>
      </c>
      <c r="U82" s="71"/>
      <c r="V82" s="7">
        <v>219420808</v>
      </c>
      <c r="W82" s="7">
        <v>12800000</v>
      </c>
      <c r="X82" s="7">
        <v>206000000</v>
      </c>
      <c r="Y82" s="7">
        <v>150600000</v>
      </c>
      <c r="Z82" s="7">
        <v>150600000</v>
      </c>
      <c r="AA82" s="5" t="s">
        <v>26</v>
      </c>
      <c r="AB82" s="7">
        <v>13420808</v>
      </c>
      <c r="AC82" s="7">
        <v>620808</v>
      </c>
      <c r="AD82" s="5" t="s">
        <v>26</v>
      </c>
    </row>
    <row r="83" spans="1:30" ht="20.100000000000001" customHeight="1" x14ac:dyDescent="0.25">
      <c r="A83" s="74" t="s">
        <v>39</v>
      </c>
      <c r="B83" s="71"/>
      <c r="C83" s="74" t="s">
        <v>146</v>
      </c>
      <c r="D83" s="71"/>
      <c r="E83" s="74" t="s">
        <v>120</v>
      </c>
      <c r="F83" s="71"/>
      <c r="G83" s="74" t="s">
        <v>42</v>
      </c>
      <c r="H83" s="71"/>
      <c r="I83" s="4" t="s">
        <v>163</v>
      </c>
      <c r="J83" s="4" t="s">
        <v>148</v>
      </c>
      <c r="K83" s="74" t="s">
        <v>158</v>
      </c>
      <c r="L83" s="71"/>
      <c r="M83" s="4" t="s">
        <v>154</v>
      </c>
      <c r="N83" s="4" t="s">
        <v>26</v>
      </c>
      <c r="O83" s="7">
        <v>698898716</v>
      </c>
      <c r="P83" s="5" t="s">
        <v>26</v>
      </c>
      <c r="Q83" s="73" t="s">
        <v>26</v>
      </c>
      <c r="R83" s="71"/>
      <c r="S83" s="5" t="s">
        <v>26</v>
      </c>
      <c r="T83" s="73" t="s">
        <v>26</v>
      </c>
      <c r="U83" s="71"/>
      <c r="V83" s="7">
        <v>698898716</v>
      </c>
      <c r="W83" s="7">
        <v>254000000</v>
      </c>
      <c r="X83" s="7">
        <v>98000000</v>
      </c>
      <c r="Y83" s="7">
        <v>2000000</v>
      </c>
      <c r="Z83" s="7">
        <v>2000000</v>
      </c>
      <c r="AA83" s="5" t="s">
        <v>26</v>
      </c>
      <c r="AB83" s="7">
        <v>600898716</v>
      </c>
      <c r="AC83" s="7">
        <v>346898716</v>
      </c>
      <c r="AD83" s="5" t="s">
        <v>26</v>
      </c>
    </row>
    <row r="84" spans="1:30" ht="20.100000000000001" customHeight="1" x14ac:dyDescent="0.25">
      <c r="A84" s="74" t="s">
        <v>39</v>
      </c>
      <c r="B84" s="71"/>
      <c r="C84" s="74" t="s">
        <v>146</v>
      </c>
      <c r="D84" s="71"/>
      <c r="E84" s="74" t="s">
        <v>120</v>
      </c>
      <c r="F84" s="71"/>
      <c r="G84" s="74" t="s">
        <v>42</v>
      </c>
      <c r="H84" s="71"/>
      <c r="I84" s="4" t="s">
        <v>163</v>
      </c>
      <c r="J84" s="4" t="s">
        <v>148</v>
      </c>
      <c r="K84" s="74" t="s">
        <v>158</v>
      </c>
      <c r="L84" s="71"/>
      <c r="M84" s="4" t="s">
        <v>155</v>
      </c>
      <c r="N84" s="4" t="s">
        <v>26</v>
      </c>
      <c r="O84" s="5" t="s">
        <v>26</v>
      </c>
      <c r="P84" s="5">
        <v>2</v>
      </c>
      <c r="Q84" s="73" t="s">
        <v>26</v>
      </c>
      <c r="R84" s="71"/>
      <c r="S84" s="5" t="s">
        <v>26</v>
      </c>
      <c r="T84" s="73" t="s">
        <v>26</v>
      </c>
      <c r="U84" s="71"/>
      <c r="V84" s="5">
        <v>2</v>
      </c>
      <c r="W84" s="5" t="s">
        <v>26</v>
      </c>
      <c r="X84" s="5" t="s">
        <v>26</v>
      </c>
      <c r="Y84" s="5" t="s">
        <v>26</v>
      </c>
      <c r="Z84" s="5" t="s">
        <v>26</v>
      </c>
      <c r="AA84" s="5" t="s">
        <v>26</v>
      </c>
      <c r="AB84" s="5">
        <v>2</v>
      </c>
      <c r="AC84" s="5">
        <v>2</v>
      </c>
      <c r="AD84" s="5" t="s">
        <v>26</v>
      </c>
    </row>
    <row r="85" spans="1:30" ht="20.100000000000001" customHeight="1" x14ac:dyDescent="0.25">
      <c r="A85" s="74" t="s">
        <v>39</v>
      </c>
      <c r="B85" s="71"/>
      <c r="C85" s="74" t="s">
        <v>146</v>
      </c>
      <c r="D85" s="71"/>
      <c r="E85" s="74" t="s">
        <v>120</v>
      </c>
      <c r="F85" s="71"/>
      <c r="G85" s="74" t="s">
        <v>42</v>
      </c>
      <c r="H85" s="71"/>
      <c r="I85" s="4" t="s">
        <v>163</v>
      </c>
      <c r="J85" s="4" t="s">
        <v>148</v>
      </c>
      <c r="K85" s="74" t="s">
        <v>162</v>
      </c>
      <c r="L85" s="71"/>
      <c r="M85" s="4" t="s">
        <v>43</v>
      </c>
      <c r="N85" s="4" t="s">
        <v>26</v>
      </c>
      <c r="O85" s="7">
        <v>200000000</v>
      </c>
      <c r="P85" s="5" t="s">
        <v>26</v>
      </c>
      <c r="Q85" s="73" t="s">
        <v>26</v>
      </c>
      <c r="R85" s="71"/>
      <c r="S85" s="5" t="s">
        <v>26</v>
      </c>
      <c r="T85" s="73" t="s">
        <v>26</v>
      </c>
      <c r="U85" s="71"/>
      <c r="V85" s="7">
        <v>200000000</v>
      </c>
      <c r="W85" s="7">
        <v>4011296</v>
      </c>
      <c r="X85" s="7">
        <v>8988704</v>
      </c>
      <c r="Y85" s="5" t="s">
        <v>26</v>
      </c>
      <c r="Z85" s="5" t="s">
        <v>26</v>
      </c>
      <c r="AA85" s="5" t="s">
        <v>26</v>
      </c>
      <c r="AB85" s="7">
        <v>191011296</v>
      </c>
      <c r="AC85" s="7">
        <v>187000000</v>
      </c>
      <c r="AD85" s="5" t="s">
        <v>26</v>
      </c>
    </row>
    <row r="86" spans="1:30" ht="20.100000000000001" customHeight="1" x14ac:dyDescent="0.25">
      <c r="A86" s="74" t="s">
        <v>39</v>
      </c>
      <c r="B86" s="71"/>
      <c r="C86" s="74" t="s">
        <v>146</v>
      </c>
      <c r="D86" s="71"/>
      <c r="E86" s="74" t="s">
        <v>120</v>
      </c>
      <c r="F86" s="71"/>
      <c r="G86" s="74" t="s">
        <v>42</v>
      </c>
      <c r="H86" s="71"/>
      <c r="I86" s="4" t="s">
        <v>164</v>
      </c>
      <c r="J86" s="4" t="s">
        <v>148</v>
      </c>
      <c r="K86" s="74" t="s">
        <v>158</v>
      </c>
      <c r="L86" s="71"/>
      <c r="M86" s="4" t="s">
        <v>150</v>
      </c>
      <c r="N86" s="4" t="s">
        <v>26</v>
      </c>
      <c r="O86" s="7">
        <v>104325552</v>
      </c>
      <c r="P86" s="5" t="s">
        <v>26</v>
      </c>
      <c r="Q86" s="73" t="s">
        <v>26</v>
      </c>
      <c r="R86" s="71"/>
      <c r="S86" s="5" t="s">
        <v>26</v>
      </c>
      <c r="T86" s="73" t="s">
        <v>26</v>
      </c>
      <c r="U86" s="71"/>
      <c r="V86" s="7">
        <v>104325552</v>
      </c>
      <c r="W86" s="5" t="s">
        <v>26</v>
      </c>
      <c r="X86" s="5" t="s">
        <v>26</v>
      </c>
      <c r="Y86" s="5" t="s">
        <v>26</v>
      </c>
      <c r="Z86" s="5" t="s">
        <v>26</v>
      </c>
      <c r="AA86" s="5" t="s">
        <v>26</v>
      </c>
      <c r="AB86" s="7">
        <v>104325552</v>
      </c>
      <c r="AC86" s="7">
        <v>104325552</v>
      </c>
      <c r="AD86" s="5" t="s">
        <v>26</v>
      </c>
    </row>
    <row r="87" spans="1:30" ht="20.100000000000001" customHeight="1" x14ac:dyDescent="0.25">
      <c r="A87" s="74" t="s">
        <v>39</v>
      </c>
      <c r="B87" s="71"/>
      <c r="C87" s="74" t="s">
        <v>146</v>
      </c>
      <c r="D87" s="71"/>
      <c r="E87" s="74" t="s">
        <v>120</v>
      </c>
      <c r="F87" s="71"/>
      <c r="G87" s="74" t="s">
        <v>42</v>
      </c>
      <c r="H87" s="71"/>
      <c r="I87" s="4" t="s">
        <v>165</v>
      </c>
      <c r="J87" s="4" t="s">
        <v>148</v>
      </c>
      <c r="K87" s="74" t="s">
        <v>166</v>
      </c>
      <c r="L87" s="71"/>
      <c r="M87" s="4" t="s">
        <v>154</v>
      </c>
      <c r="N87" s="4" t="s">
        <v>26</v>
      </c>
      <c r="O87" s="7">
        <v>396699354</v>
      </c>
      <c r="P87" s="5" t="s">
        <v>26</v>
      </c>
      <c r="Q87" s="73" t="s">
        <v>26</v>
      </c>
      <c r="R87" s="71"/>
      <c r="S87" s="5" t="s">
        <v>26</v>
      </c>
      <c r="T87" s="73" t="s">
        <v>26</v>
      </c>
      <c r="U87" s="71"/>
      <c r="V87" s="7">
        <v>396699354</v>
      </c>
      <c r="W87" s="7">
        <v>10900000</v>
      </c>
      <c r="X87" s="7">
        <v>140000000</v>
      </c>
      <c r="Y87" s="7">
        <v>14000000</v>
      </c>
      <c r="Z87" s="7">
        <v>14000000</v>
      </c>
      <c r="AA87" s="5" t="s">
        <v>26</v>
      </c>
      <c r="AB87" s="7">
        <v>256699354</v>
      </c>
      <c r="AC87" s="7">
        <v>245799354</v>
      </c>
      <c r="AD87" s="5" t="s">
        <v>26</v>
      </c>
    </row>
    <row r="88" spans="1:30" ht="20.100000000000001" customHeight="1" x14ac:dyDescent="0.25">
      <c r="A88" s="74" t="s">
        <v>39</v>
      </c>
      <c r="B88" s="71"/>
      <c r="C88" s="74" t="s">
        <v>146</v>
      </c>
      <c r="D88" s="71"/>
      <c r="E88" s="74" t="s">
        <v>120</v>
      </c>
      <c r="F88" s="71"/>
      <c r="G88" s="74" t="s">
        <v>42</v>
      </c>
      <c r="H88" s="71"/>
      <c r="I88" s="4" t="s">
        <v>165</v>
      </c>
      <c r="J88" s="4" t="s">
        <v>148</v>
      </c>
      <c r="K88" s="74" t="s">
        <v>153</v>
      </c>
      <c r="L88" s="71"/>
      <c r="M88" s="4" t="s">
        <v>43</v>
      </c>
      <c r="N88" s="4" t="s">
        <v>26</v>
      </c>
      <c r="O88" s="7">
        <v>104907911</v>
      </c>
      <c r="P88" s="5" t="s">
        <v>26</v>
      </c>
      <c r="Q88" s="73" t="s">
        <v>26</v>
      </c>
      <c r="R88" s="71"/>
      <c r="S88" s="5" t="s">
        <v>26</v>
      </c>
      <c r="T88" s="73" t="s">
        <v>26</v>
      </c>
      <c r="U88" s="71"/>
      <c r="V88" s="7">
        <v>104907911</v>
      </c>
      <c r="W88" s="7">
        <v>700000</v>
      </c>
      <c r="X88" s="7">
        <v>104200000</v>
      </c>
      <c r="Y88" s="7">
        <v>12000000</v>
      </c>
      <c r="Z88" s="7">
        <v>12000000</v>
      </c>
      <c r="AA88" s="5" t="s">
        <v>26</v>
      </c>
      <c r="AB88" s="7">
        <v>707911</v>
      </c>
      <c r="AC88" s="7">
        <v>7911</v>
      </c>
      <c r="AD88" s="5" t="s">
        <v>26</v>
      </c>
    </row>
    <row r="89" spans="1:30" ht="20.100000000000001" customHeight="1" x14ac:dyDescent="0.25">
      <c r="A89" s="74" t="s">
        <v>39</v>
      </c>
      <c r="B89" s="71"/>
      <c r="C89" s="74" t="s">
        <v>146</v>
      </c>
      <c r="D89" s="71"/>
      <c r="E89" s="74" t="s">
        <v>120</v>
      </c>
      <c r="F89" s="71"/>
      <c r="G89" s="74" t="s">
        <v>42</v>
      </c>
      <c r="H89" s="71"/>
      <c r="I89" s="4" t="s">
        <v>165</v>
      </c>
      <c r="J89" s="4" t="s">
        <v>148</v>
      </c>
      <c r="K89" s="74" t="s">
        <v>153</v>
      </c>
      <c r="L89" s="71"/>
      <c r="M89" s="4" t="s">
        <v>150</v>
      </c>
      <c r="N89" s="4" t="s">
        <v>26</v>
      </c>
      <c r="O89" s="7">
        <v>178606893</v>
      </c>
      <c r="P89" s="5" t="s">
        <v>26</v>
      </c>
      <c r="Q89" s="73" t="s">
        <v>26</v>
      </c>
      <c r="R89" s="71"/>
      <c r="S89" s="5" t="s">
        <v>26</v>
      </c>
      <c r="T89" s="73" t="s">
        <v>26</v>
      </c>
      <c r="U89" s="71"/>
      <c r="V89" s="7">
        <v>178606893</v>
      </c>
      <c r="W89" s="7">
        <v>12000000</v>
      </c>
      <c r="X89" s="7">
        <v>4600000</v>
      </c>
      <c r="Y89" s="5" t="s">
        <v>26</v>
      </c>
      <c r="Z89" s="5" t="s">
        <v>26</v>
      </c>
      <c r="AA89" s="5" t="s">
        <v>26</v>
      </c>
      <c r="AB89" s="7">
        <v>174006893</v>
      </c>
      <c r="AC89" s="7">
        <v>162006893</v>
      </c>
      <c r="AD89" s="5" t="s">
        <v>26</v>
      </c>
    </row>
    <row r="90" spans="1:30" ht="20.100000000000001" customHeight="1" x14ac:dyDescent="0.25">
      <c r="A90" s="74" t="s">
        <v>39</v>
      </c>
      <c r="B90" s="71"/>
      <c r="C90" s="74" t="s">
        <v>146</v>
      </c>
      <c r="D90" s="71"/>
      <c r="E90" s="74" t="s">
        <v>120</v>
      </c>
      <c r="F90" s="71"/>
      <c r="G90" s="74" t="s">
        <v>42</v>
      </c>
      <c r="H90" s="71"/>
      <c r="I90" s="4" t="s">
        <v>165</v>
      </c>
      <c r="J90" s="4" t="s">
        <v>148</v>
      </c>
      <c r="K90" s="74" t="s">
        <v>153</v>
      </c>
      <c r="L90" s="71"/>
      <c r="M90" s="4" t="s">
        <v>154</v>
      </c>
      <c r="N90" s="4" t="s">
        <v>26</v>
      </c>
      <c r="O90" s="7">
        <v>552321586</v>
      </c>
      <c r="P90" s="5" t="s">
        <v>26</v>
      </c>
      <c r="Q90" s="73" t="s">
        <v>26</v>
      </c>
      <c r="R90" s="71"/>
      <c r="S90" s="5" t="s">
        <v>26</v>
      </c>
      <c r="T90" s="73" t="s">
        <v>26</v>
      </c>
      <c r="U90" s="71"/>
      <c r="V90" s="7">
        <v>552321586</v>
      </c>
      <c r="W90" s="5" t="s">
        <v>26</v>
      </c>
      <c r="X90" s="5" t="s">
        <v>26</v>
      </c>
      <c r="Y90" s="5" t="s">
        <v>26</v>
      </c>
      <c r="Z90" s="5" t="s">
        <v>26</v>
      </c>
      <c r="AA90" s="5" t="s">
        <v>26</v>
      </c>
      <c r="AB90" s="7">
        <v>552321586</v>
      </c>
      <c r="AC90" s="7">
        <v>552321586</v>
      </c>
      <c r="AD90" s="5" t="s">
        <v>26</v>
      </c>
    </row>
    <row r="91" spans="1:30" ht="20.100000000000001" customHeight="1" x14ac:dyDescent="0.25">
      <c r="A91" s="74" t="s">
        <v>39</v>
      </c>
      <c r="B91" s="71"/>
      <c r="C91" s="74" t="s">
        <v>146</v>
      </c>
      <c r="D91" s="71"/>
      <c r="E91" s="74" t="s">
        <v>120</v>
      </c>
      <c r="F91" s="71"/>
      <c r="G91" s="74" t="s">
        <v>42</v>
      </c>
      <c r="H91" s="71"/>
      <c r="I91" s="4" t="s">
        <v>167</v>
      </c>
      <c r="J91" s="4" t="s">
        <v>148</v>
      </c>
      <c r="K91" s="74" t="s">
        <v>168</v>
      </c>
      <c r="L91" s="71"/>
      <c r="M91" s="4" t="s">
        <v>43</v>
      </c>
      <c r="N91" s="4" t="s">
        <v>26</v>
      </c>
      <c r="O91" s="7">
        <v>200000000</v>
      </c>
      <c r="P91" s="5" t="s">
        <v>26</v>
      </c>
      <c r="Q91" s="73" t="s">
        <v>26</v>
      </c>
      <c r="R91" s="71"/>
      <c r="S91" s="5" t="s">
        <v>26</v>
      </c>
      <c r="T91" s="73" t="s">
        <v>26</v>
      </c>
      <c r="U91" s="71"/>
      <c r="V91" s="7">
        <v>200000000</v>
      </c>
      <c r="W91" s="5" t="s">
        <v>26</v>
      </c>
      <c r="X91" s="7">
        <v>88000000</v>
      </c>
      <c r="Y91" s="7">
        <v>24000000</v>
      </c>
      <c r="Z91" s="5" t="s">
        <v>26</v>
      </c>
      <c r="AA91" s="5" t="s">
        <v>26</v>
      </c>
      <c r="AB91" s="7">
        <v>112000000</v>
      </c>
      <c r="AC91" s="7">
        <v>112000000</v>
      </c>
      <c r="AD91" s="7">
        <v>24000000</v>
      </c>
    </row>
    <row r="92" spans="1:30" ht="20.100000000000001" customHeight="1" x14ac:dyDescent="0.25">
      <c r="A92" s="74" t="s">
        <v>39</v>
      </c>
      <c r="B92" s="71"/>
      <c r="C92" s="74" t="s">
        <v>146</v>
      </c>
      <c r="D92" s="71"/>
      <c r="E92" s="74" t="s">
        <v>120</v>
      </c>
      <c r="F92" s="71"/>
      <c r="G92" s="74" t="s">
        <v>42</v>
      </c>
      <c r="H92" s="71"/>
      <c r="I92" s="4" t="s">
        <v>169</v>
      </c>
      <c r="J92" s="4" t="s">
        <v>148</v>
      </c>
      <c r="K92" s="74" t="s">
        <v>159</v>
      </c>
      <c r="L92" s="71"/>
      <c r="M92" s="4" t="s">
        <v>43</v>
      </c>
      <c r="N92" s="4" t="s">
        <v>26</v>
      </c>
      <c r="O92" s="7">
        <v>100000000</v>
      </c>
      <c r="P92" s="5" t="s">
        <v>26</v>
      </c>
      <c r="Q92" s="73" t="s">
        <v>26</v>
      </c>
      <c r="R92" s="71"/>
      <c r="S92" s="5" t="s">
        <v>26</v>
      </c>
      <c r="T92" s="73" t="s">
        <v>26</v>
      </c>
      <c r="U92" s="71"/>
      <c r="V92" s="7">
        <v>100000000</v>
      </c>
      <c r="W92" s="7">
        <v>12900000</v>
      </c>
      <c r="X92" s="7">
        <v>87100000</v>
      </c>
      <c r="Y92" s="5" t="s">
        <v>26</v>
      </c>
      <c r="Z92" s="5" t="s">
        <v>26</v>
      </c>
      <c r="AA92" s="5" t="s">
        <v>26</v>
      </c>
      <c r="AB92" s="7">
        <v>12900000</v>
      </c>
      <c r="AC92" s="5" t="s">
        <v>26</v>
      </c>
      <c r="AD92" s="5" t="s">
        <v>26</v>
      </c>
    </row>
    <row r="93" spans="1:30" ht="20.100000000000001" customHeight="1" x14ac:dyDescent="0.25">
      <c r="A93" s="74" t="s">
        <v>39</v>
      </c>
      <c r="B93" s="71"/>
      <c r="C93" s="74" t="s">
        <v>146</v>
      </c>
      <c r="D93" s="71"/>
      <c r="E93" s="74" t="s">
        <v>120</v>
      </c>
      <c r="F93" s="71"/>
      <c r="G93" s="74" t="s">
        <v>42</v>
      </c>
      <c r="H93" s="71"/>
      <c r="I93" s="4" t="s">
        <v>169</v>
      </c>
      <c r="J93" s="4" t="s">
        <v>148</v>
      </c>
      <c r="K93" s="74" t="s">
        <v>159</v>
      </c>
      <c r="L93" s="71"/>
      <c r="M93" s="4" t="s">
        <v>170</v>
      </c>
      <c r="N93" s="4" t="s">
        <v>26</v>
      </c>
      <c r="O93" s="7">
        <v>700000000</v>
      </c>
      <c r="P93" s="5" t="s">
        <v>26</v>
      </c>
      <c r="Q93" s="73" t="s">
        <v>26</v>
      </c>
      <c r="R93" s="71"/>
      <c r="S93" s="5" t="s">
        <v>26</v>
      </c>
      <c r="T93" s="73" t="s">
        <v>26</v>
      </c>
      <c r="U93" s="71"/>
      <c r="V93" s="7">
        <v>700000000</v>
      </c>
      <c r="W93" s="7">
        <v>294838895</v>
      </c>
      <c r="X93" s="7">
        <v>290661105</v>
      </c>
      <c r="Y93" s="7">
        <v>133561105</v>
      </c>
      <c r="Z93" s="7">
        <v>133561105</v>
      </c>
      <c r="AA93" s="5" t="s">
        <v>26</v>
      </c>
      <c r="AB93" s="7">
        <v>409338895</v>
      </c>
      <c r="AC93" s="7">
        <v>114500000</v>
      </c>
      <c r="AD93" s="5" t="s">
        <v>26</v>
      </c>
    </row>
    <row r="94" spans="1:30" ht="20.100000000000001" customHeight="1" x14ac:dyDescent="0.25">
      <c r="A94" s="74" t="s">
        <v>39</v>
      </c>
      <c r="B94" s="71"/>
      <c r="C94" s="74" t="s">
        <v>146</v>
      </c>
      <c r="D94" s="71"/>
      <c r="E94" s="74" t="s">
        <v>120</v>
      </c>
      <c r="F94" s="71"/>
      <c r="G94" s="74" t="s">
        <v>42</v>
      </c>
      <c r="H94" s="71"/>
      <c r="I94" s="4" t="s">
        <v>169</v>
      </c>
      <c r="J94" s="4" t="s">
        <v>148</v>
      </c>
      <c r="K94" s="74" t="s">
        <v>159</v>
      </c>
      <c r="L94" s="71"/>
      <c r="M94" s="4" t="s">
        <v>160</v>
      </c>
      <c r="N94" s="4" t="s">
        <v>26</v>
      </c>
      <c r="O94" s="5" t="s">
        <v>26</v>
      </c>
      <c r="P94" s="7">
        <v>400000000</v>
      </c>
      <c r="Q94" s="73" t="s">
        <v>26</v>
      </c>
      <c r="R94" s="71"/>
      <c r="S94" s="5" t="s">
        <v>26</v>
      </c>
      <c r="T94" s="73" t="s">
        <v>26</v>
      </c>
      <c r="U94" s="71"/>
      <c r="V94" s="7">
        <v>400000000</v>
      </c>
      <c r="W94" s="5" t="s">
        <v>26</v>
      </c>
      <c r="X94" s="5" t="s">
        <v>26</v>
      </c>
      <c r="Y94" s="5" t="s">
        <v>26</v>
      </c>
      <c r="Z94" s="5" t="s">
        <v>26</v>
      </c>
      <c r="AA94" s="5" t="s">
        <v>26</v>
      </c>
      <c r="AB94" s="7">
        <v>400000000</v>
      </c>
      <c r="AC94" s="7">
        <v>400000000</v>
      </c>
      <c r="AD94" s="5" t="s">
        <v>26</v>
      </c>
    </row>
    <row r="95" spans="1:30" ht="20.100000000000001" customHeight="1" x14ac:dyDescent="0.25">
      <c r="A95" s="74" t="s">
        <v>39</v>
      </c>
      <c r="B95" s="71"/>
      <c r="C95" s="74" t="s">
        <v>146</v>
      </c>
      <c r="D95" s="71"/>
      <c r="E95" s="74" t="s">
        <v>120</v>
      </c>
      <c r="F95" s="71"/>
      <c r="G95" s="74" t="s">
        <v>42</v>
      </c>
      <c r="H95" s="71"/>
      <c r="I95" s="4" t="s">
        <v>171</v>
      </c>
      <c r="J95" s="4" t="s">
        <v>148</v>
      </c>
      <c r="K95" s="74" t="s">
        <v>168</v>
      </c>
      <c r="L95" s="71"/>
      <c r="M95" s="4" t="s">
        <v>43</v>
      </c>
      <c r="N95" s="4" t="s">
        <v>26</v>
      </c>
      <c r="O95" s="7">
        <v>1400000000</v>
      </c>
      <c r="P95" s="5" t="s">
        <v>26</v>
      </c>
      <c r="Q95" s="73" t="s">
        <v>26</v>
      </c>
      <c r="R95" s="71"/>
      <c r="S95" s="5" t="s">
        <v>26</v>
      </c>
      <c r="T95" s="73" t="s">
        <v>26</v>
      </c>
      <c r="U95" s="71"/>
      <c r="V95" s="7">
        <v>1400000000</v>
      </c>
      <c r="W95" s="5" t="s">
        <v>26</v>
      </c>
      <c r="X95" s="5" t="s">
        <v>26</v>
      </c>
      <c r="Y95" s="5" t="s">
        <v>26</v>
      </c>
      <c r="Z95" s="5" t="s">
        <v>26</v>
      </c>
      <c r="AA95" s="5" t="s">
        <v>26</v>
      </c>
      <c r="AB95" s="7">
        <v>1400000000</v>
      </c>
      <c r="AC95" s="7">
        <v>1400000000</v>
      </c>
      <c r="AD95" s="5" t="s">
        <v>26</v>
      </c>
    </row>
    <row r="96" spans="1:30" ht="20.100000000000001" customHeight="1" x14ac:dyDescent="0.25">
      <c r="A96" s="74" t="s">
        <v>39</v>
      </c>
      <c r="B96" s="71"/>
      <c r="C96" s="74" t="s">
        <v>146</v>
      </c>
      <c r="D96" s="71"/>
      <c r="E96" s="74" t="s">
        <v>120</v>
      </c>
      <c r="F96" s="71"/>
      <c r="G96" s="74" t="s">
        <v>42</v>
      </c>
      <c r="H96" s="71"/>
      <c r="I96" s="4" t="s">
        <v>172</v>
      </c>
      <c r="J96" s="4" t="s">
        <v>148</v>
      </c>
      <c r="K96" s="74" t="s">
        <v>159</v>
      </c>
      <c r="L96" s="71"/>
      <c r="M96" s="4" t="s">
        <v>43</v>
      </c>
      <c r="N96" s="4" t="s">
        <v>26</v>
      </c>
      <c r="O96" s="7">
        <v>124539557</v>
      </c>
      <c r="P96" s="5" t="s">
        <v>26</v>
      </c>
      <c r="Q96" s="73" t="s">
        <v>26</v>
      </c>
      <c r="R96" s="71"/>
      <c r="S96" s="5" t="s">
        <v>26</v>
      </c>
      <c r="T96" s="73" t="s">
        <v>26</v>
      </c>
      <c r="U96" s="71"/>
      <c r="V96" s="7">
        <v>124539557</v>
      </c>
      <c r="W96" s="5" t="s">
        <v>26</v>
      </c>
      <c r="X96" s="7">
        <v>124530000</v>
      </c>
      <c r="Y96" s="7">
        <v>3200000</v>
      </c>
      <c r="Z96" s="7">
        <v>3200000</v>
      </c>
      <c r="AA96" s="5" t="s">
        <v>26</v>
      </c>
      <c r="AB96" s="7">
        <v>9557</v>
      </c>
      <c r="AC96" s="7">
        <v>9557</v>
      </c>
      <c r="AD96" s="5" t="s">
        <v>26</v>
      </c>
    </row>
    <row r="97" spans="1:30" ht="20.100000000000001" customHeight="1" x14ac:dyDescent="0.25">
      <c r="A97" s="74" t="s">
        <v>39</v>
      </c>
      <c r="B97" s="71"/>
      <c r="C97" s="74" t="s">
        <v>146</v>
      </c>
      <c r="D97" s="71"/>
      <c r="E97" s="74" t="s">
        <v>120</v>
      </c>
      <c r="F97" s="71"/>
      <c r="G97" s="74" t="s">
        <v>42</v>
      </c>
      <c r="H97" s="71"/>
      <c r="I97" s="4" t="s">
        <v>172</v>
      </c>
      <c r="J97" s="4" t="s">
        <v>148</v>
      </c>
      <c r="K97" s="74" t="s">
        <v>159</v>
      </c>
      <c r="L97" s="71"/>
      <c r="M97" s="4" t="s">
        <v>160</v>
      </c>
      <c r="N97" s="4" t="s">
        <v>26</v>
      </c>
      <c r="O97" s="5" t="s">
        <v>26</v>
      </c>
      <c r="P97" s="7">
        <v>200000000</v>
      </c>
      <c r="Q97" s="73" t="s">
        <v>26</v>
      </c>
      <c r="R97" s="71"/>
      <c r="S97" s="5" t="s">
        <v>26</v>
      </c>
      <c r="T97" s="73" t="s">
        <v>26</v>
      </c>
      <c r="U97" s="71"/>
      <c r="V97" s="7">
        <v>200000000</v>
      </c>
      <c r="W97" s="5" t="s">
        <v>26</v>
      </c>
      <c r="X97" s="5" t="s">
        <v>26</v>
      </c>
      <c r="Y97" s="5" t="s">
        <v>26</v>
      </c>
      <c r="Z97" s="5" t="s">
        <v>26</v>
      </c>
      <c r="AA97" s="5" t="s">
        <v>26</v>
      </c>
      <c r="AB97" s="7">
        <v>200000000</v>
      </c>
      <c r="AC97" s="7">
        <v>200000000</v>
      </c>
      <c r="AD97" s="5" t="s">
        <v>26</v>
      </c>
    </row>
    <row r="98" spans="1:30" ht="20.100000000000001" customHeight="1" x14ac:dyDescent="0.25">
      <c r="A98" s="74" t="s">
        <v>39</v>
      </c>
      <c r="B98" s="71"/>
      <c r="C98" s="74" t="s">
        <v>146</v>
      </c>
      <c r="D98" s="71"/>
      <c r="E98" s="74" t="s">
        <v>120</v>
      </c>
      <c r="F98" s="71"/>
      <c r="G98" s="74" t="s">
        <v>42</v>
      </c>
      <c r="H98" s="71"/>
      <c r="I98" s="4" t="s">
        <v>173</v>
      </c>
      <c r="J98" s="4" t="s">
        <v>148</v>
      </c>
      <c r="K98" s="74" t="s">
        <v>149</v>
      </c>
      <c r="L98" s="71"/>
      <c r="M98" s="4" t="s">
        <v>174</v>
      </c>
      <c r="N98" s="4" t="s">
        <v>26</v>
      </c>
      <c r="O98" s="7">
        <v>500000000</v>
      </c>
      <c r="P98" s="5" t="s">
        <v>26</v>
      </c>
      <c r="Q98" s="73" t="s">
        <v>26</v>
      </c>
      <c r="R98" s="71"/>
      <c r="S98" s="5" t="s">
        <v>26</v>
      </c>
      <c r="T98" s="73" t="s">
        <v>26</v>
      </c>
      <c r="U98" s="71"/>
      <c r="V98" s="7">
        <v>500000000</v>
      </c>
      <c r="W98" s="5" t="s">
        <v>26</v>
      </c>
      <c r="X98" s="5" t="s">
        <v>26</v>
      </c>
      <c r="Y98" s="5" t="s">
        <v>26</v>
      </c>
      <c r="Z98" s="5" t="s">
        <v>26</v>
      </c>
      <c r="AA98" s="5" t="s">
        <v>26</v>
      </c>
      <c r="AB98" s="7">
        <v>500000000</v>
      </c>
      <c r="AC98" s="7">
        <v>500000000</v>
      </c>
      <c r="AD98" s="5" t="s">
        <v>26</v>
      </c>
    </row>
    <row r="99" spans="1:30" ht="20.100000000000001" customHeight="1" x14ac:dyDescent="0.25">
      <c r="A99" s="74" t="s">
        <v>39</v>
      </c>
      <c r="B99" s="71"/>
      <c r="C99" s="74" t="s">
        <v>146</v>
      </c>
      <c r="D99" s="71"/>
      <c r="E99" s="74" t="s">
        <v>120</v>
      </c>
      <c r="F99" s="71"/>
      <c r="G99" s="74" t="s">
        <v>42</v>
      </c>
      <c r="H99" s="71"/>
      <c r="I99" s="4" t="s">
        <v>173</v>
      </c>
      <c r="J99" s="4" t="s">
        <v>148</v>
      </c>
      <c r="K99" s="74" t="s">
        <v>149</v>
      </c>
      <c r="L99" s="71"/>
      <c r="M99" s="4" t="s">
        <v>170</v>
      </c>
      <c r="N99" s="4" t="s">
        <v>26</v>
      </c>
      <c r="O99" s="7">
        <v>200000000</v>
      </c>
      <c r="P99" s="5" t="s">
        <v>26</v>
      </c>
      <c r="Q99" s="73" t="s">
        <v>26</v>
      </c>
      <c r="R99" s="71"/>
      <c r="S99" s="5" t="s">
        <v>26</v>
      </c>
      <c r="T99" s="73" t="s">
        <v>26</v>
      </c>
      <c r="U99" s="71"/>
      <c r="V99" s="7">
        <v>200000000</v>
      </c>
      <c r="W99" s="5" t="s">
        <v>26</v>
      </c>
      <c r="X99" s="7">
        <v>95961600</v>
      </c>
      <c r="Y99" s="5" t="s">
        <v>26</v>
      </c>
      <c r="Z99" s="5" t="s">
        <v>26</v>
      </c>
      <c r="AA99" s="5" t="s">
        <v>26</v>
      </c>
      <c r="AB99" s="7">
        <v>104038400</v>
      </c>
      <c r="AC99" s="7">
        <v>104038400</v>
      </c>
      <c r="AD99" s="5" t="s">
        <v>26</v>
      </c>
    </row>
    <row r="100" spans="1:30" ht="20.100000000000001" customHeight="1" x14ac:dyDescent="0.25">
      <c r="A100" s="74" t="s">
        <v>39</v>
      </c>
      <c r="B100" s="71"/>
      <c r="C100" s="74" t="s">
        <v>146</v>
      </c>
      <c r="D100" s="71"/>
      <c r="E100" s="74" t="s">
        <v>120</v>
      </c>
      <c r="F100" s="71"/>
      <c r="G100" s="74" t="s">
        <v>42</v>
      </c>
      <c r="H100" s="71"/>
      <c r="I100" s="4" t="s">
        <v>173</v>
      </c>
      <c r="J100" s="4" t="s">
        <v>148</v>
      </c>
      <c r="K100" s="74" t="s">
        <v>149</v>
      </c>
      <c r="L100" s="71"/>
      <c r="M100" s="4" t="s">
        <v>154</v>
      </c>
      <c r="N100" s="4" t="s">
        <v>26</v>
      </c>
      <c r="O100" s="7">
        <v>293085520</v>
      </c>
      <c r="P100" s="5" t="s">
        <v>26</v>
      </c>
      <c r="Q100" s="73" t="s">
        <v>26</v>
      </c>
      <c r="R100" s="71"/>
      <c r="S100" s="5" t="s">
        <v>26</v>
      </c>
      <c r="T100" s="73" t="s">
        <v>26</v>
      </c>
      <c r="U100" s="71"/>
      <c r="V100" s="7">
        <v>293085520</v>
      </c>
      <c r="W100" s="5" t="s">
        <v>26</v>
      </c>
      <c r="X100" s="7">
        <v>95961600</v>
      </c>
      <c r="Y100" s="5" t="s">
        <v>26</v>
      </c>
      <c r="Z100" s="5" t="s">
        <v>26</v>
      </c>
      <c r="AA100" s="5" t="s">
        <v>26</v>
      </c>
      <c r="AB100" s="7">
        <v>197123920</v>
      </c>
      <c r="AC100" s="7">
        <v>197123920</v>
      </c>
      <c r="AD100" s="5" t="s">
        <v>26</v>
      </c>
    </row>
    <row r="101" spans="1:30" ht="20.100000000000001" customHeight="1" x14ac:dyDescent="0.25">
      <c r="A101" s="74" t="s">
        <v>39</v>
      </c>
      <c r="B101" s="71"/>
      <c r="C101" s="74" t="s">
        <v>146</v>
      </c>
      <c r="D101" s="71"/>
      <c r="E101" s="74" t="s">
        <v>120</v>
      </c>
      <c r="F101" s="71"/>
      <c r="G101" s="74" t="s">
        <v>42</v>
      </c>
      <c r="H101" s="71"/>
      <c r="I101" s="4" t="s">
        <v>173</v>
      </c>
      <c r="J101" s="4" t="s">
        <v>148</v>
      </c>
      <c r="K101" s="74" t="s">
        <v>149</v>
      </c>
      <c r="L101" s="71"/>
      <c r="M101" s="4" t="s">
        <v>151</v>
      </c>
      <c r="N101" s="4" t="s">
        <v>26</v>
      </c>
      <c r="O101" s="7">
        <v>96493600</v>
      </c>
      <c r="P101" s="5" t="s">
        <v>26</v>
      </c>
      <c r="Q101" s="73" t="s">
        <v>26</v>
      </c>
      <c r="R101" s="71"/>
      <c r="S101" s="5" t="s">
        <v>26</v>
      </c>
      <c r="T101" s="73" t="s">
        <v>26</v>
      </c>
      <c r="U101" s="71"/>
      <c r="V101" s="7">
        <v>96493600</v>
      </c>
      <c r="W101" s="5" t="s">
        <v>26</v>
      </c>
      <c r="X101" s="5" t="s">
        <v>26</v>
      </c>
      <c r="Y101" s="5" t="s">
        <v>26</v>
      </c>
      <c r="Z101" s="5" t="s">
        <v>26</v>
      </c>
      <c r="AA101" s="5" t="s">
        <v>26</v>
      </c>
      <c r="AB101" s="7">
        <v>96493600</v>
      </c>
      <c r="AC101" s="7">
        <v>96493600</v>
      </c>
      <c r="AD101" s="5" t="s">
        <v>26</v>
      </c>
    </row>
    <row r="102" spans="1:30" ht="20.100000000000001" customHeight="1" x14ac:dyDescent="0.25">
      <c r="A102" s="74" t="s">
        <v>39</v>
      </c>
      <c r="B102" s="71"/>
      <c r="C102" s="74" t="s">
        <v>146</v>
      </c>
      <c r="D102" s="71"/>
      <c r="E102" s="74" t="s">
        <v>120</v>
      </c>
      <c r="F102" s="71"/>
      <c r="G102" s="74" t="s">
        <v>42</v>
      </c>
      <c r="H102" s="71"/>
      <c r="I102" s="4" t="s">
        <v>175</v>
      </c>
      <c r="J102" s="4" t="s">
        <v>148</v>
      </c>
      <c r="K102" s="74" t="s">
        <v>168</v>
      </c>
      <c r="L102" s="71"/>
      <c r="M102" s="4" t="s">
        <v>43</v>
      </c>
      <c r="N102" s="4" t="s">
        <v>26</v>
      </c>
      <c r="O102" s="7">
        <v>400000000</v>
      </c>
      <c r="P102" s="5" t="s">
        <v>26</v>
      </c>
      <c r="Q102" s="73" t="s">
        <v>26</v>
      </c>
      <c r="R102" s="71"/>
      <c r="S102" s="5" t="s">
        <v>26</v>
      </c>
      <c r="T102" s="73" t="s">
        <v>26</v>
      </c>
      <c r="U102" s="71"/>
      <c r="V102" s="7">
        <v>400000000</v>
      </c>
      <c r="W102" s="7">
        <v>200000000</v>
      </c>
      <c r="X102" s="7">
        <v>72000000</v>
      </c>
      <c r="Y102" s="5" t="s">
        <v>26</v>
      </c>
      <c r="Z102" s="5" t="s">
        <v>26</v>
      </c>
      <c r="AA102" s="5" t="s">
        <v>26</v>
      </c>
      <c r="AB102" s="7">
        <v>328000000</v>
      </c>
      <c r="AC102" s="7">
        <v>128000000</v>
      </c>
      <c r="AD102" s="5" t="s">
        <v>26</v>
      </c>
    </row>
    <row r="103" spans="1:30" ht="20.100000000000001" customHeight="1" x14ac:dyDescent="0.25">
      <c r="A103" s="74" t="s">
        <v>39</v>
      </c>
      <c r="B103" s="71"/>
      <c r="C103" s="74" t="s">
        <v>146</v>
      </c>
      <c r="D103" s="71"/>
      <c r="E103" s="74" t="s">
        <v>120</v>
      </c>
      <c r="F103" s="71"/>
      <c r="G103" s="74" t="s">
        <v>42</v>
      </c>
      <c r="H103" s="71"/>
      <c r="I103" s="4" t="s">
        <v>175</v>
      </c>
      <c r="J103" s="4" t="s">
        <v>148</v>
      </c>
      <c r="K103" s="74" t="s">
        <v>166</v>
      </c>
      <c r="L103" s="71"/>
      <c r="M103" s="4" t="s">
        <v>43</v>
      </c>
      <c r="N103" s="4" t="s">
        <v>26</v>
      </c>
      <c r="O103" s="7">
        <v>94417120</v>
      </c>
      <c r="P103" s="5" t="s">
        <v>26</v>
      </c>
      <c r="Q103" s="73" t="s">
        <v>26</v>
      </c>
      <c r="R103" s="71"/>
      <c r="S103" s="5" t="s">
        <v>26</v>
      </c>
      <c r="T103" s="73" t="s">
        <v>26</v>
      </c>
      <c r="U103" s="71"/>
      <c r="V103" s="7">
        <v>94417120</v>
      </c>
      <c r="W103" s="7">
        <v>12100000</v>
      </c>
      <c r="X103" s="7">
        <v>82300000</v>
      </c>
      <c r="Y103" s="5" t="s">
        <v>26</v>
      </c>
      <c r="Z103" s="5" t="s">
        <v>26</v>
      </c>
      <c r="AA103" s="5" t="s">
        <v>26</v>
      </c>
      <c r="AB103" s="7">
        <v>12117120</v>
      </c>
      <c r="AC103" s="7">
        <v>17120</v>
      </c>
      <c r="AD103" s="5" t="s">
        <v>26</v>
      </c>
    </row>
    <row r="104" spans="1:30" ht="20.100000000000001" customHeight="1" x14ac:dyDescent="0.25">
      <c r="A104" s="74" t="s">
        <v>39</v>
      </c>
      <c r="B104" s="71"/>
      <c r="C104" s="74" t="s">
        <v>146</v>
      </c>
      <c r="D104" s="71"/>
      <c r="E104" s="74" t="s">
        <v>120</v>
      </c>
      <c r="F104" s="71"/>
      <c r="G104" s="74" t="s">
        <v>42</v>
      </c>
      <c r="H104" s="71"/>
      <c r="I104" s="4" t="s">
        <v>175</v>
      </c>
      <c r="J104" s="4" t="s">
        <v>148</v>
      </c>
      <c r="K104" s="74" t="s">
        <v>166</v>
      </c>
      <c r="L104" s="71"/>
      <c r="M104" s="4" t="s">
        <v>150</v>
      </c>
      <c r="N104" s="4" t="s">
        <v>26</v>
      </c>
      <c r="O104" s="7">
        <v>342353640</v>
      </c>
      <c r="P104" s="5" t="s">
        <v>26</v>
      </c>
      <c r="Q104" s="73" t="s">
        <v>26</v>
      </c>
      <c r="R104" s="71"/>
      <c r="S104" s="5" t="s">
        <v>26</v>
      </c>
      <c r="T104" s="73" t="s">
        <v>26</v>
      </c>
      <c r="U104" s="71"/>
      <c r="V104" s="7">
        <v>342353640</v>
      </c>
      <c r="W104" s="7">
        <v>96800000</v>
      </c>
      <c r="X104" s="7">
        <v>28000000</v>
      </c>
      <c r="Y104" s="7">
        <v>3500000</v>
      </c>
      <c r="Z104" s="7">
        <v>3500000</v>
      </c>
      <c r="AA104" s="5" t="s">
        <v>26</v>
      </c>
      <c r="AB104" s="7">
        <v>314353640</v>
      </c>
      <c r="AC104" s="7">
        <v>217553640</v>
      </c>
      <c r="AD104" s="5" t="s">
        <v>26</v>
      </c>
    </row>
    <row r="105" spans="1:30" ht="20.100000000000001" customHeight="1" x14ac:dyDescent="0.25">
      <c r="A105" s="74" t="s">
        <v>39</v>
      </c>
      <c r="B105" s="71"/>
      <c r="C105" s="74" t="s">
        <v>146</v>
      </c>
      <c r="D105" s="71"/>
      <c r="E105" s="74" t="s">
        <v>120</v>
      </c>
      <c r="F105" s="71"/>
      <c r="G105" s="74" t="s">
        <v>42</v>
      </c>
      <c r="H105" s="71"/>
      <c r="I105" s="4" t="s">
        <v>175</v>
      </c>
      <c r="J105" s="4" t="s">
        <v>148</v>
      </c>
      <c r="K105" s="74" t="s">
        <v>159</v>
      </c>
      <c r="L105" s="71"/>
      <c r="M105" s="4" t="s">
        <v>43</v>
      </c>
      <c r="N105" s="4" t="s">
        <v>26</v>
      </c>
      <c r="O105" s="7">
        <v>300000000</v>
      </c>
      <c r="P105" s="5" t="s">
        <v>26</v>
      </c>
      <c r="Q105" s="73" t="s">
        <v>26</v>
      </c>
      <c r="R105" s="71"/>
      <c r="S105" s="5" t="s">
        <v>26</v>
      </c>
      <c r="T105" s="73" t="s">
        <v>26</v>
      </c>
      <c r="U105" s="71"/>
      <c r="V105" s="7">
        <v>300000000</v>
      </c>
      <c r="W105" s="7">
        <v>300000</v>
      </c>
      <c r="X105" s="7">
        <v>299700000</v>
      </c>
      <c r="Y105" s="7">
        <v>4200000</v>
      </c>
      <c r="Z105" s="7">
        <v>4200000</v>
      </c>
      <c r="AA105" s="5" t="s">
        <v>26</v>
      </c>
      <c r="AB105" s="7">
        <v>300000</v>
      </c>
      <c r="AC105" s="5" t="s">
        <v>26</v>
      </c>
      <c r="AD105" s="5" t="s">
        <v>26</v>
      </c>
    </row>
    <row r="106" spans="1:30" ht="20.100000000000001" customHeight="1" x14ac:dyDescent="0.25">
      <c r="A106" s="74" t="s">
        <v>39</v>
      </c>
      <c r="B106" s="71"/>
      <c r="C106" s="74" t="s">
        <v>146</v>
      </c>
      <c r="D106" s="71"/>
      <c r="E106" s="74" t="s">
        <v>120</v>
      </c>
      <c r="F106" s="71"/>
      <c r="G106" s="74" t="s">
        <v>42</v>
      </c>
      <c r="H106" s="71"/>
      <c r="I106" s="4" t="s">
        <v>175</v>
      </c>
      <c r="J106" s="4" t="s">
        <v>148</v>
      </c>
      <c r="K106" s="74" t="s">
        <v>159</v>
      </c>
      <c r="L106" s="71"/>
      <c r="M106" s="4" t="s">
        <v>154</v>
      </c>
      <c r="N106" s="4" t="s">
        <v>26</v>
      </c>
      <c r="O106" s="7">
        <v>350000000</v>
      </c>
      <c r="P106" s="5" t="s">
        <v>26</v>
      </c>
      <c r="Q106" s="73" t="s">
        <v>26</v>
      </c>
      <c r="R106" s="71"/>
      <c r="S106" s="5" t="s">
        <v>26</v>
      </c>
      <c r="T106" s="73" t="s">
        <v>26</v>
      </c>
      <c r="U106" s="71"/>
      <c r="V106" s="7">
        <v>350000000</v>
      </c>
      <c r="W106" s="7">
        <v>19300000</v>
      </c>
      <c r="X106" s="7">
        <v>330670000</v>
      </c>
      <c r="Y106" s="7">
        <v>15000000</v>
      </c>
      <c r="Z106" s="7">
        <v>15000000</v>
      </c>
      <c r="AA106" s="5" t="s">
        <v>26</v>
      </c>
      <c r="AB106" s="7">
        <v>19330000</v>
      </c>
      <c r="AC106" s="7">
        <v>30000</v>
      </c>
      <c r="AD106" s="5" t="s">
        <v>26</v>
      </c>
    </row>
    <row r="107" spans="1:30" ht="20.100000000000001" customHeight="1" x14ac:dyDescent="0.25">
      <c r="A107" s="74" t="s">
        <v>39</v>
      </c>
      <c r="B107" s="71"/>
      <c r="C107" s="74" t="s">
        <v>146</v>
      </c>
      <c r="D107" s="71"/>
      <c r="E107" s="74" t="s">
        <v>120</v>
      </c>
      <c r="F107" s="71"/>
      <c r="G107" s="74" t="s">
        <v>42</v>
      </c>
      <c r="H107" s="71"/>
      <c r="I107" s="4" t="s">
        <v>175</v>
      </c>
      <c r="J107" s="4" t="s">
        <v>148</v>
      </c>
      <c r="K107" s="74" t="s">
        <v>159</v>
      </c>
      <c r="L107" s="71"/>
      <c r="M107" s="4" t="s">
        <v>161</v>
      </c>
      <c r="N107" s="4" t="s">
        <v>26</v>
      </c>
      <c r="O107" s="5" t="s">
        <v>26</v>
      </c>
      <c r="P107" s="7">
        <v>1321866686</v>
      </c>
      <c r="Q107" s="73" t="s">
        <v>26</v>
      </c>
      <c r="R107" s="71"/>
      <c r="S107" s="5" t="s">
        <v>26</v>
      </c>
      <c r="T107" s="73" t="s">
        <v>26</v>
      </c>
      <c r="U107" s="71"/>
      <c r="V107" s="7">
        <v>1321866686</v>
      </c>
      <c r="W107" s="5" t="s">
        <v>26</v>
      </c>
      <c r="X107" s="5" t="s">
        <v>26</v>
      </c>
      <c r="Y107" s="5" t="s">
        <v>26</v>
      </c>
      <c r="Z107" s="5" t="s">
        <v>26</v>
      </c>
      <c r="AA107" s="5" t="s">
        <v>26</v>
      </c>
      <c r="AB107" s="7">
        <v>1321866686</v>
      </c>
      <c r="AC107" s="7">
        <v>1321866686</v>
      </c>
      <c r="AD107" s="5" t="s">
        <v>26</v>
      </c>
    </row>
    <row r="108" spans="1:30" ht="20.100000000000001" customHeight="1" x14ac:dyDescent="0.25">
      <c r="A108" s="74" t="s">
        <v>39</v>
      </c>
      <c r="B108" s="71"/>
      <c r="C108" s="74" t="s">
        <v>146</v>
      </c>
      <c r="D108" s="71"/>
      <c r="E108" s="74" t="s">
        <v>120</v>
      </c>
      <c r="F108" s="71"/>
      <c r="G108" s="74" t="s">
        <v>42</v>
      </c>
      <c r="H108" s="71"/>
      <c r="I108" s="4" t="s">
        <v>175</v>
      </c>
      <c r="J108" s="4" t="s">
        <v>148</v>
      </c>
      <c r="K108" s="74" t="s">
        <v>162</v>
      </c>
      <c r="L108" s="71"/>
      <c r="M108" s="4" t="s">
        <v>43</v>
      </c>
      <c r="N108" s="4" t="s">
        <v>26</v>
      </c>
      <c r="O108" s="7">
        <v>459049287</v>
      </c>
      <c r="P108" s="5" t="s">
        <v>26</v>
      </c>
      <c r="Q108" s="73" t="s">
        <v>26</v>
      </c>
      <c r="R108" s="71"/>
      <c r="S108" s="5" t="s">
        <v>26</v>
      </c>
      <c r="T108" s="73" t="s">
        <v>26</v>
      </c>
      <c r="U108" s="71"/>
      <c r="V108" s="7">
        <v>459049287</v>
      </c>
      <c r="W108" s="7">
        <v>3500000</v>
      </c>
      <c r="X108" s="7">
        <v>455500000</v>
      </c>
      <c r="Y108" s="7">
        <v>300000000</v>
      </c>
      <c r="Z108" s="7">
        <v>300000000</v>
      </c>
      <c r="AA108" s="5" t="s">
        <v>26</v>
      </c>
      <c r="AB108" s="7">
        <v>3549287</v>
      </c>
      <c r="AC108" s="7">
        <v>49287</v>
      </c>
      <c r="AD108" s="5" t="s">
        <v>26</v>
      </c>
    </row>
    <row r="109" spans="1:30" ht="20.100000000000001" customHeight="1" x14ac:dyDescent="0.25">
      <c r="A109" s="74" t="s">
        <v>39</v>
      </c>
      <c r="B109" s="71"/>
      <c r="C109" s="74" t="s">
        <v>146</v>
      </c>
      <c r="D109" s="71"/>
      <c r="E109" s="74" t="s">
        <v>120</v>
      </c>
      <c r="F109" s="71"/>
      <c r="G109" s="74" t="s">
        <v>42</v>
      </c>
      <c r="H109" s="71"/>
      <c r="I109" s="4" t="s">
        <v>175</v>
      </c>
      <c r="J109" s="4" t="s">
        <v>148</v>
      </c>
      <c r="K109" s="74" t="s">
        <v>162</v>
      </c>
      <c r="L109" s="71"/>
      <c r="M109" s="4" t="s">
        <v>150</v>
      </c>
      <c r="N109" s="4" t="s">
        <v>26</v>
      </c>
      <c r="O109" s="7">
        <v>133814350</v>
      </c>
      <c r="P109" s="5" t="s">
        <v>26</v>
      </c>
      <c r="Q109" s="73" t="s">
        <v>26</v>
      </c>
      <c r="R109" s="71"/>
      <c r="S109" s="5" t="s">
        <v>26</v>
      </c>
      <c r="T109" s="73" t="s">
        <v>26</v>
      </c>
      <c r="U109" s="71"/>
      <c r="V109" s="7">
        <v>133814350</v>
      </c>
      <c r="W109" s="7">
        <v>4000000</v>
      </c>
      <c r="X109" s="7">
        <v>96000000</v>
      </c>
      <c r="Y109" s="7">
        <v>6000000</v>
      </c>
      <c r="Z109" s="7">
        <v>6000000</v>
      </c>
      <c r="AA109" s="5" t="s">
        <v>26</v>
      </c>
      <c r="AB109" s="7">
        <v>37814350</v>
      </c>
      <c r="AC109" s="7">
        <v>33814350</v>
      </c>
      <c r="AD109" s="5" t="s">
        <v>26</v>
      </c>
    </row>
    <row r="110" spans="1:30" ht="20.100000000000001" customHeight="1" x14ac:dyDescent="0.25">
      <c r="A110" s="74" t="s">
        <v>39</v>
      </c>
      <c r="B110" s="71"/>
      <c r="C110" s="74" t="s">
        <v>146</v>
      </c>
      <c r="D110" s="71"/>
      <c r="E110" s="74" t="s">
        <v>120</v>
      </c>
      <c r="F110" s="71"/>
      <c r="G110" s="74" t="s">
        <v>42</v>
      </c>
      <c r="H110" s="71"/>
      <c r="I110" s="4" t="s">
        <v>175</v>
      </c>
      <c r="J110" s="4" t="s">
        <v>148</v>
      </c>
      <c r="K110" s="74" t="s">
        <v>162</v>
      </c>
      <c r="L110" s="71"/>
      <c r="M110" s="4" t="s">
        <v>176</v>
      </c>
      <c r="N110" s="4" t="s">
        <v>26</v>
      </c>
      <c r="O110" s="7">
        <v>37136363</v>
      </c>
      <c r="P110" s="5" t="s">
        <v>26</v>
      </c>
      <c r="Q110" s="73" t="s">
        <v>26</v>
      </c>
      <c r="R110" s="71"/>
      <c r="S110" s="5" t="s">
        <v>26</v>
      </c>
      <c r="T110" s="73" t="s">
        <v>26</v>
      </c>
      <c r="U110" s="71"/>
      <c r="V110" s="7">
        <v>37136363</v>
      </c>
      <c r="W110" s="5" t="s">
        <v>26</v>
      </c>
      <c r="X110" s="5" t="s">
        <v>26</v>
      </c>
      <c r="Y110" s="5" t="s">
        <v>26</v>
      </c>
      <c r="Z110" s="5" t="s">
        <v>26</v>
      </c>
      <c r="AA110" s="5" t="s">
        <v>26</v>
      </c>
      <c r="AB110" s="7">
        <v>37136363</v>
      </c>
      <c r="AC110" s="7">
        <v>37136363</v>
      </c>
      <c r="AD110" s="5" t="s">
        <v>26</v>
      </c>
    </row>
    <row r="111" spans="1:30" ht="20.100000000000001" customHeight="1" x14ac:dyDescent="0.25">
      <c r="A111" s="74" t="s">
        <v>39</v>
      </c>
      <c r="B111" s="71"/>
      <c r="C111" s="74" t="s">
        <v>146</v>
      </c>
      <c r="D111" s="71"/>
      <c r="E111" s="74" t="s">
        <v>120</v>
      </c>
      <c r="F111" s="71"/>
      <c r="G111" s="74" t="s">
        <v>42</v>
      </c>
      <c r="H111" s="71"/>
      <c r="I111" s="4" t="s">
        <v>175</v>
      </c>
      <c r="J111" s="4" t="s">
        <v>148</v>
      </c>
      <c r="K111" s="74" t="s">
        <v>162</v>
      </c>
      <c r="L111" s="71"/>
      <c r="M111" s="4" t="s">
        <v>170</v>
      </c>
      <c r="N111" s="4" t="s">
        <v>26</v>
      </c>
      <c r="O111" s="7">
        <v>120000000</v>
      </c>
      <c r="P111" s="5" t="s">
        <v>26</v>
      </c>
      <c r="Q111" s="73" t="s">
        <v>26</v>
      </c>
      <c r="R111" s="71"/>
      <c r="S111" s="5" t="s">
        <v>26</v>
      </c>
      <c r="T111" s="73" t="s">
        <v>26</v>
      </c>
      <c r="U111" s="71"/>
      <c r="V111" s="7">
        <v>120000000</v>
      </c>
      <c r="W111" s="5" t="s">
        <v>26</v>
      </c>
      <c r="X111" s="5" t="s">
        <v>26</v>
      </c>
      <c r="Y111" s="5" t="s">
        <v>26</v>
      </c>
      <c r="Z111" s="5" t="s">
        <v>26</v>
      </c>
      <c r="AA111" s="5" t="s">
        <v>26</v>
      </c>
      <c r="AB111" s="7">
        <v>120000000</v>
      </c>
      <c r="AC111" s="7">
        <v>120000000</v>
      </c>
      <c r="AD111" s="5" t="s">
        <v>26</v>
      </c>
    </row>
    <row r="112" spans="1:30" ht="20.100000000000001" customHeight="1" x14ac:dyDescent="0.25">
      <c r="A112" s="74" t="s">
        <v>39</v>
      </c>
      <c r="B112" s="71"/>
      <c r="C112" s="74" t="s">
        <v>146</v>
      </c>
      <c r="D112" s="71"/>
      <c r="E112" s="74" t="s">
        <v>120</v>
      </c>
      <c r="F112" s="71"/>
      <c r="G112" s="74" t="s">
        <v>42</v>
      </c>
      <c r="H112" s="71"/>
      <c r="I112" s="4" t="s">
        <v>177</v>
      </c>
      <c r="J112" s="4" t="s">
        <v>148</v>
      </c>
      <c r="K112" s="74" t="s">
        <v>178</v>
      </c>
      <c r="L112" s="71"/>
      <c r="M112" s="4" t="s">
        <v>43</v>
      </c>
      <c r="N112" s="4" t="s">
        <v>26</v>
      </c>
      <c r="O112" s="7">
        <v>10490791</v>
      </c>
      <c r="P112" s="5" t="s">
        <v>26</v>
      </c>
      <c r="Q112" s="73" t="s">
        <v>26</v>
      </c>
      <c r="R112" s="71"/>
      <c r="S112" s="5" t="s">
        <v>26</v>
      </c>
      <c r="T112" s="73" t="s">
        <v>26</v>
      </c>
      <c r="U112" s="71"/>
      <c r="V112" s="7">
        <v>10490791</v>
      </c>
      <c r="W112" s="5" t="s">
        <v>26</v>
      </c>
      <c r="X112" s="5" t="s">
        <v>26</v>
      </c>
      <c r="Y112" s="5" t="s">
        <v>26</v>
      </c>
      <c r="Z112" s="5" t="s">
        <v>26</v>
      </c>
      <c r="AA112" s="5" t="s">
        <v>26</v>
      </c>
      <c r="AB112" s="7">
        <v>10490791</v>
      </c>
      <c r="AC112" s="7">
        <v>10490791</v>
      </c>
      <c r="AD112" s="5" t="s">
        <v>26</v>
      </c>
    </row>
    <row r="113" spans="1:30" ht="20.100000000000001" customHeight="1" x14ac:dyDescent="0.25">
      <c r="A113" s="74" t="s">
        <v>39</v>
      </c>
      <c r="B113" s="71"/>
      <c r="C113" s="74" t="s">
        <v>146</v>
      </c>
      <c r="D113" s="71"/>
      <c r="E113" s="74" t="s">
        <v>120</v>
      </c>
      <c r="F113" s="71"/>
      <c r="G113" s="74" t="s">
        <v>42</v>
      </c>
      <c r="H113" s="71"/>
      <c r="I113" s="4" t="s">
        <v>179</v>
      </c>
      <c r="J113" s="4" t="s">
        <v>148</v>
      </c>
      <c r="K113" s="74" t="s">
        <v>162</v>
      </c>
      <c r="L113" s="71"/>
      <c r="M113" s="4" t="s">
        <v>176</v>
      </c>
      <c r="N113" s="4" t="s">
        <v>26</v>
      </c>
      <c r="O113" s="7">
        <v>26848637</v>
      </c>
      <c r="P113" s="5" t="s">
        <v>26</v>
      </c>
      <c r="Q113" s="73" t="s">
        <v>26</v>
      </c>
      <c r="R113" s="71"/>
      <c r="S113" s="5" t="s">
        <v>26</v>
      </c>
      <c r="T113" s="73" t="s">
        <v>26</v>
      </c>
      <c r="U113" s="71"/>
      <c r="V113" s="7">
        <v>26848637</v>
      </c>
      <c r="W113" s="7">
        <v>26800000</v>
      </c>
      <c r="X113" s="5" t="s">
        <v>26</v>
      </c>
      <c r="Y113" s="5" t="s">
        <v>26</v>
      </c>
      <c r="Z113" s="5" t="s">
        <v>26</v>
      </c>
      <c r="AA113" s="5" t="s">
        <v>26</v>
      </c>
      <c r="AB113" s="7">
        <v>26848637</v>
      </c>
      <c r="AC113" s="7">
        <v>48637</v>
      </c>
      <c r="AD113" s="5" t="s">
        <v>26</v>
      </c>
    </row>
    <row r="114" spans="1:30" ht="20.100000000000001" customHeight="1" x14ac:dyDescent="0.25">
      <c r="A114" s="74" t="s">
        <v>39</v>
      </c>
      <c r="B114" s="71"/>
      <c r="C114" s="74" t="s">
        <v>146</v>
      </c>
      <c r="D114" s="71"/>
      <c r="E114" s="74" t="s">
        <v>120</v>
      </c>
      <c r="F114" s="71"/>
      <c r="G114" s="74" t="s">
        <v>42</v>
      </c>
      <c r="H114" s="71"/>
      <c r="I114" s="4" t="s">
        <v>179</v>
      </c>
      <c r="J114" s="4" t="s">
        <v>148</v>
      </c>
      <c r="K114" s="74" t="s">
        <v>162</v>
      </c>
      <c r="L114" s="71"/>
      <c r="M114" s="4" t="s">
        <v>180</v>
      </c>
      <c r="N114" s="4" t="s">
        <v>26</v>
      </c>
      <c r="O114" s="7">
        <v>253151363</v>
      </c>
      <c r="P114" s="5" t="s">
        <v>26</v>
      </c>
      <c r="Q114" s="73" t="s">
        <v>26</v>
      </c>
      <c r="R114" s="71"/>
      <c r="S114" s="5" t="s">
        <v>26</v>
      </c>
      <c r="T114" s="73" t="s">
        <v>26</v>
      </c>
      <c r="U114" s="71"/>
      <c r="V114" s="7">
        <v>253151363</v>
      </c>
      <c r="W114" s="7">
        <v>25850000</v>
      </c>
      <c r="X114" s="7">
        <v>207200000</v>
      </c>
      <c r="Y114" s="7">
        <v>4300000</v>
      </c>
      <c r="Z114" s="7">
        <v>4300000</v>
      </c>
      <c r="AA114" s="5" t="s">
        <v>26</v>
      </c>
      <c r="AB114" s="7">
        <v>45951363</v>
      </c>
      <c r="AC114" s="7">
        <v>20101363</v>
      </c>
      <c r="AD114" s="5" t="s">
        <v>26</v>
      </c>
    </row>
    <row r="115" spans="1:30" x14ac:dyDescent="0.25">
      <c r="X115" s="62"/>
      <c r="Y115" s="62"/>
      <c r="Z115" s="62"/>
    </row>
    <row r="116" spans="1:30" x14ac:dyDescent="0.25">
      <c r="X116" s="62"/>
      <c r="Y116" s="62"/>
      <c r="Z116" s="62"/>
    </row>
    <row r="117" spans="1:30" x14ac:dyDescent="0.25">
      <c r="X117" s="62"/>
      <c r="Y117" s="62"/>
      <c r="Z117" s="62"/>
    </row>
    <row r="121" spans="1:30" x14ac:dyDescent="0.25">
      <c r="D121" s="55" t="s">
        <v>230</v>
      </c>
      <c r="E121" s="56"/>
      <c r="F121" s="55" t="s">
        <v>219</v>
      </c>
      <c r="G121" s="55"/>
      <c r="H121" s="55"/>
      <c r="M121" s="55" t="s">
        <v>219</v>
      </c>
      <c r="N121" s="55" t="s">
        <v>219</v>
      </c>
      <c r="O121" s="55"/>
      <c r="P121" s="55"/>
    </row>
    <row r="122" spans="1:30" x14ac:dyDescent="0.25">
      <c r="D122" t="s">
        <v>231</v>
      </c>
      <c r="E122" s="56"/>
      <c r="F122" t="s">
        <v>220</v>
      </c>
      <c r="G122" s="55"/>
      <c r="H122" s="55"/>
      <c r="M122" t="s">
        <v>220</v>
      </c>
      <c r="N122" t="s">
        <v>220</v>
      </c>
      <c r="O122" s="55"/>
      <c r="P122" s="55"/>
    </row>
    <row r="123" spans="1:30" x14ac:dyDescent="0.25">
      <c r="D123" t="s">
        <v>221</v>
      </c>
      <c r="E123" s="55"/>
      <c r="F123" t="s">
        <v>222</v>
      </c>
      <c r="G123" s="55"/>
      <c r="H123" s="55"/>
      <c r="M123" t="s">
        <v>222</v>
      </c>
      <c r="N123" t="s">
        <v>222</v>
      </c>
      <c r="O123" s="55"/>
      <c r="P123" s="55"/>
    </row>
    <row r="124" spans="1:30" x14ac:dyDescent="0.25">
      <c r="F124" t="s">
        <v>223</v>
      </c>
      <c r="G124" s="55"/>
      <c r="H124" s="55"/>
      <c r="M124" t="s">
        <v>223</v>
      </c>
      <c r="N124" t="s">
        <v>223</v>
      </c>
      <c r="O124" s="55"/>
      <c r="P124" s="55"/>
    </row>
    <row r="125" spans="1:30" x14ac:dyDescent="0.25">
      <c r="G125" s="55"/>
      <c r="H125" s="55"/>
      <c r="O125" s="55"/>
      <c r="P125" s="55"/>
    </row>
    <row r="126" spans="1:30" x14ac:dyDescent="0.25">
      <c r="G126" s="55"/>
      <c r="H126" s="55"/>
      <c r="O126" s="55"/>
      <c r="P126" s="55"/>
    </row>
    <row r="129" spans="4:6" x14ac:dyDescent="0.25">
      <c r="D129" s="55" t="s">
        <v>229</v>
      </c>
      <c r="E129" s="55"/>
      <c r="F129" s="55"/>
    </row>
    <row r="130" spans="4:6" x14ac:dyDescent="0.25">
      <c r="D130" t="s">
        <v>224</v>
      </c>
      <c r="E130" s="55"/>
      <c r="F130" s="55"/>
    </row>
    <row r="131" spans="4:6" x14ac:dyDescent="0.25">
      <c r="D131" t="s">
        <v>225</v>
      </c>
      <c r="E131" s="55"/>
      <c r="F131" s="55"/>
    </row>
    <row r="132" spans="4:6" x14ac:dyDescent="0.25">
      <c r="D132" t="s">
        <v>223</v>
      </c>
      <c r="E132" s="55"/>
      <c r="F132" s="55"/>
    </row>
    <row r="135" spans="4:6" x14ac:dyDescent="0.25">
      <c r="F135" t="s">
        <v>225</v>
      </c>
    </row>
    <row r="136" spans="4:6" x14ac:dyDescent="0.25">
      <c r="F136" t="s">
        <v>223</v>
      </c>
    </row>
  </sheetData>
  <autoFilter ref="A68:AD114">
    <filterColumn colId="0" showButton="0"/>
    <filterColumn colId="2" showButton="0"/>
    <filterColumn colId="4" showButton="0"/>
    <filterColumn colId="6" showButton="0"/>
    <filterColumn colId="10" showButton="0"/>
    <filterColumn colId="16" showButton="0"/>
    <filterColumn colId="19" showButton="0"/>
  </autoFilter>
  <mergeCells count="758">
    <mergeCell ref="Q114:R114"/>
    <mergeCell ref="T114:U114"/>
    <mergeCell ref="A114:B114"/>
    <mergeCell ref="C114:D114"/>
    <mergeCell ref="E114:F114"/>
    <mergeCell ref="G114:H114"/>
    <mergeCell ref="K114:L114"/>
    <mergeCell ref="Q112:R112"/>
    <mergeCell ref="T112:U112"/>
    <mergeCell ref="A113:B113"/>
    <mergeCell ref="C113:D113"/>
    <mergeCell ref="E113:F113"/>
    <mergeCell ref="G113:H113"/>
    <mergeCell ref="K113:L113"/>
    <mergeCell ref="Q113:R113"/>
    <mergeCell ref="T113:U113"/>
    <mergeCell ref="A112:B112"/>
    <mergeCell ref="C112:D112"/>
    <mergeCell ref="E112:F112"/>
    <mergeCell ref="G112:H112"/>
    <mergeCell ref="K112:L112"/>
    <mergeCell ref="Q110:R110"/>
    <mergeCell ref="T110:U110"/>
    <mergeCell ref="A111:B111"/>
    <mergeCell ref="C111:D111"/>
    <mergeCell ref="E111:F111"/>
    <mergeCell ref="G111:H111"/>
    <mergeCell ref="K111:L111"/>
    <mergeCell ref="Q111:R111"/>
    <mergeCell ref="T111:U111"/>
    <mergeCell ref="A110:B110"/>
    <mergeCell ref="C110:D110"/>
    <mergeCell ref="E110:F110"/>
    <mergeCell ref="G110:H110"/>
    <mergeCell ref="K110:L110"/>
    <mergeCell ref="Q108:R108"/>
    <mergeCell ref="T108:U108"/>
    <mergeCell ref="A109:B109"/>
    <mergeCell ref="C109:D109"/>
    <mergeCell ref="E109:F109"/>
    <mergeCell ref="G109:H109"/>
    <mergeCell ref="K109:L109"/>
    <mergeCell ref="Q109:R109"/>
    <mergeCell ref="T109:U109"/>
    <mergeCell ref="A108:B108"/>
    <mergeCell ref="C108:D108"/>
    <mergeCell ref="E108:F108"/>
    <mergeCell ref="G108:H108"/>
    <mergeCell ref="K108:L108"/>
    <mergeCell ref="Q106:R106"/>
    <mergeCell ref="T106:U106"/>
    <mergeCell ref="A107:B107"/>
    <mergeCell ref="C107:D107"/>
    <mergeCell ref="E107:F107"/>
    <mergeCell ref="G107:H107"/>
    <mergeCell ref="K107:L107"/>
    <mergeCell ref="Q107:R107"/>
    <mergeCell ref="T107:U107"/>
    <mergeCell ref="A106:B106"/>
    <mergeCell ref="C106:D106"/>
    <mergeCell ref="E106:F106"/>
    <mergeCell ref="G106:H106"/>
    <mergeCell ref="K106:L106"/>
    <mergeCell ref="Q104:R104"/>
    <mergeCell ref="T104:U104"/>
    <mergeCell ref="A105:B105"/>
    <mergeCell ref="C105:D105"/>
    <mergeCell ref="E105:F105"/>
    <mergeCell ref="G105:H105"/>
    <mergeCell ref="K105:L105"/>
    <mergeCell ref="Q105:R105"/>
    <mergeCell ref="T105:U105"/>
    <mergeCell ref="A104:B104"/>
    <mergeCell ref="C104:D104"/>
    <mergeCell ref="E104:F104"/>
    <mergeCell ref="G104:H104"/>
    <mergeCell ref="K104:L104"/>
    <mergeCell ref="Q102:R102"/>
    <mergeCell ref="T102:U102"/>
    <mergeCell ref="A103:B103"/>
    <mergeCell ref="C103:D103"/>
    <mergeCell ref="E103:F103"/>
    <mergeCell ref="G103:H103"/>
    <mergeCell ref="K103:L103"/>
    <mergeCell ref="Q103:R103"/>
    <mergeCell ref="T103:U103"/>
    <mergeCell ref="A102:B102"/>
    <mergeCell ref="C102:D102"/>
    <mergeCell ref="E102:F102"/>
    <mergeCell ref="G102:H102"/>
    <mergeCell ref="K102:L102"/>
    <mergeCell ref="Q100:R100"/>
    <mergeCell ref="T100:U100"/>
    <mergeCell ref="A101:B101"/>
    <mergeCell ref="C101:D101"/>
    <mergeCell ref="E101:F101"/>
    <mergeCell ref="G101:H101"/>
    <mergeCell ref="K101:L101"/>
    <mergeCell ref="Q101:R101"/>
    <mergeCell ref="T101:U101"/>
    <mergeCell ref="A100:B100"/>
    <mergeCell ref="C100:D100"/>
    <mergeCell ref="E100:F100"/>
    <mergeCell ref="G100:H100"/>
    <mergeCell ref="K100:L100"/>
    <mergeCell ref="Q98:R98"/>
    <mergeCell ref="T98:U98"/>
    <mergeCell ref="A99:B99"/>
    <mergeCell ref="C99:D99"/>
    <mergeCell ref="E99:F99"/>
    <mergeCell ref="G99:H99"/>
    <mergeCell ref="K99:L99"/>
    <mergeCell ref="Q99:R99"/>
    <mergeCell ref="T99:U99"/>
    <mergeCell ref="A98:B98"/>
    <mergeCell ref="C98:D98"/>
    <mergeCell ref="E98:F98"/>
    <mergeCell ref="G98:H98"/>
    <mergeCell ref="K98:L98"/>
    <mergeCell ref="Q96:R96"/>
    <mergeCell ref="T96:U96"/>
    <mergeCell ref="A97:B97"/>
    <mergeCell ref="C97:D97"/>
    <mergeCell ref="E97:F97"/>
    <mergeCell ref="G97:H97"/>
    <mergeCell ref="K97:L97"/>
    <mergeCell ref="Q97:R97"/>
    <mergeCell ref="T97:U97"/>
    <mergeCell ref="A96:B96"/>
    <mergeCell ref="C96:D96"/>
    <mergeCell ref="E96:F96"/>
    <mergeCell ref="G96:H96"/>
    <mergeCell ref="K96:L96"/>
    <mergeCell ref="Q94:R94"/>
    <mergeCell ref="T94:U94"/>
    <mergeCell ref="A95:B95"/>
    <mergeCell ref="C95:D95"/>
    <mergeCell ref="E95:F95"/>
    <mergeCell ref="G95:H95"/>
    <mergeCell ref="K95:L95"/>
    <mergeCell ref="Q95:R95"/>
    <mergeCell ref="T95:U95"/>
    <mergeCell ref="A94:B94"/>
    <mergeCell ref="C94:D94"/>
    <mergeCell ref="E94:F94"/>
    <mergeCell ref="G94:H94"/>
    <mergeCell ref="K94:L94"/>
    <mergeCell ref="Q92:R92"/>
    <mergeCell ref="T92:U92"/>
    <mergeCell ref="A93:B93"/>
    <mergeCell ref="C93:D93"/>
    <mergeCell ref="E93:F93"/>
    <mergeCell ref="G93:H93"/>
    <mergeCell ref="K93:L93"/>
    <mergeCell ref="Q93:R93"/>
    <mergeCell ref="T93:U93"/>
    <mergeCell ref="A92:B92"/>
    <mergeCell ref="C92:D92"/>
    <mergeCell ref="E92:F92"/>
    <mergeCell ref="G92:H92"/>
    <mergeCell ref="K92:L92"/>
    <mergeCell ref="Q90:R90"/>
    <mergeCell ref="T90:U90"/>
    <mergeCell ref="A91:B91"/>
    <mergeCell ref="C91:D91"/>
    <mergeCell ref="E91:F91"/>
    <mergeCell ref="G91:H91"/>
    <mergeCell ref="K91:L91"/>
    <mergeCell ref="Q91:R91"/>
    <mergeCell ref="T91:U91"/>
    <mergeCell ref="A90:B90"/>
    <mergeCell ref="C90:D90"/>
    <mergeCell ref="E90:F90"/>
    <mergeCell ref="G90:H90"/>
    <mergeCell ref="K90:L90"/>
    <mergeCell ref="Q88:R88"/>
    <mergeCell ref="T88:U88"/>
    <mergeCell ref="A89:B89"/>
    <mergeCell ref="C89:D89"/>
    <mergeCell ref="E89:F89"/>
    <mergeCell ref="G89:H89"/>
    <mergeCell ref="K89:L89"/>
    <mergeCell ref="Q89:R89"/>
    <mergeCell ref="T89:U89"/>
    <mergeCell ref="A88:B88"/>
    <mergeCell ref="C88:D88"/>
    <mergeCell ref="E88:F88"/>
    <mergeCell ref="G88:H88"/>
    <mergeCell ref="K88:L88"/>
    <mergeCell ref="Q86:R86"/>
    <mergeCell ref="T86:U86"/>
    <mergeCell ref="A87:B87"/>
    <mergeCell ref="C87:D87"/>
    <mergeCell ref="E87:F87"/>
    <mergeCell ref="G87:H87"/>
    <mergeCell ref="K87:L87"/>
    <mergeCell ref="Q87:R87"/>
    <mergeCell ref="T87:U87"/>
    <mergeCell ref="A86:B86"/>
    <mergeCell ref="C86:D86"/>
    <mergeCell ref="E86:F86"/>
    <mergeCell ref="G86:H86"/>
    <mergeCell ref="K86:L86"/>
    <mergeCell ref="Q84:R84"/>
    <mergeCell ref="T84:U84"/>
    <mergeCell ref="A85:B85"/>
    <mergeCell ref="C85:D85"/>
    <mergeCell ref="E85:F85"/>
    <mergeCell ref="G85:H85"/>
    <mergeCell ref="K85:L85"/>
    <mergeCell ref="Q85:R85"/>
    <mergeCell ref="T85:U85"/>
    <mergeCell ref="A84:B84"/>
    <mergeCell ref="C84:D84"/>
    <mergeCell ref="E84:F84"/>
    <mergeCell ref="G84:H84"/>
    <mergeCell ref="K84:L84"/>
    <mergeCell ref="Q82:R82"/>
    <mergeCell ref="T82:U82"/>
    <mergeCell ref="A83:B83"/>
    <mergeCell ref="C83:D83"/>
    <mergeCell ref="E83:F83"/>
    <mergeCell ref="G83:H83"/>
    <mergeCell ref="K83:L83"/>
    <mergeCell ref="Q83:R83"/>
    <mergeCell ref="T83:U83"/>
    <mergeCell ref="A82:B82"/>
    <mergeCell ref="C82:D82"/>
    <mergeCell ref="E82:F82"/>
    <mergeCell ref="G82:H82"/>
    <mergeCell ref="K82:L82"/>
    <mergeCell ref="Q80:R80"/>
    <mergeCell ref="T80:U80"/>
    <mergeCell ref="A81:B81"/>
    <mergeCell ref="C81:D81"/>
    <mergeCell ref="E81:F81"/>
    <mergeCell ref="G81:H81"/>
    <mergeCell ref="K81:L81"/>
    <mergeCell ref="Q81:R81"/>
    <mergeCell ref="T81:U81"/>
    <mergeCell ref="A80:B80"/>
    <mergeCell ref="C80:D80"/>
    <mergeCell ref="E80:F80"/>
    <mergeCell ref="G80:H80"/>
    <mergeCell ref="K80:L80"/>
    <mergeCell ref="Q78:R78"/>
    <mergeCell ref="T78:U78"/>
    <mergeCell ref="A79:B79"/>
    <mergeCell ref="C79:D79"/>
    <mergeCell ref="E79:F79"/>
    <mergeCell ref="G79:H79"/>
    <mergeCell ref="K79:L79"/>
    <mergeCell ref="Q79:R79"/>
    <mergeCell ref="T79:U79"/>
    <mergeCell ref="A78:B78"/>
    <mergeCell ref="C78:D78"/>
    <mergeCell ref="E78:F78"/>
    <mergeCell ref="G78:H78"/>
    <mergeCell ref="K78:L78"/>
    <mergeCell ref="Q76:R76"/>
    <mergeCell ref="T76:U76"/>
    <mergeCell ref="A77:B77"/>
    <mergeCell ref="C77:D77"/>
    <mergeCell ref="E77:F77"/>
    <mergeCell ref="G77:H77"/>
    <mergeCell ref="K77:L77"/>
    <mergeCell ref="Q77:R77"/>
    <mergeCell ref="T77:U77"/>
    <mergeCell ref="A76:B76"/>
    <mergeCell ref="C76:D76"/>
    <mergeCell ref="E76:F76"/>
    <mergeCell ref="G76:H76"/>
    <mergeCell ref="K76:L76"/>
    <mergeCell ref="Q74:R74"/>
    <mergeCell ref="T74:U74"/>
    <mergeCell ref="A75:B75"/>
    <mergeCell ref="C75:D75"/>
    <mergeCell ref="E75:F75"/>
    <mergeCell ref="G75:H75"/>
    <mergeCell ref="K75:L75"/>
    <mergeCell ref="Q75:R75"/>
    <mergeCell ref="T75:U75"/>
    <mergeCell ref="A74:B74"/>
    <mergeCell ref="C74:D74"/>
    <mergeCell ref="E74:F74"/>
    <mergeCell ref="G74:H74"/>
    <mergeCell ref="K74:L74"/>
    <mergeCell ref="Q72:R72"/>
    <mergeCell ref="T72:U72"/>
    <mergeCell ref="A73:B73"/>
    <mergeCell ref="C73:D73"/>
    <mergeCell ref="E73:F73"/>
    <mergeCell ref="G73:H73"/>
    <mergeCell ref="K73:L73"/>
    <mergeCell ref="Q73:R73"/>
    <mergeCell ref="T73:U73"/>
    <mergeCell ref="A72:B72"/>
    <mergeCell ref="C72:D72"/>
    <mergeCell ref="E72:F72"/>
    <mergeCell ref="G72:H72"/>
    <mergeCell ref="K72:L72"/>
    <mergeCell ref="Q70:R70"/>
    <mergeCell ref="T70:U70"/>
    <mergeCell ref="A71:B71"/>
    <mergeCell ref="C71:D71"/>
    <mergeCell ref="E71:F71"/>
    <mergeCell ref="G71:H71"/>
    <mergeCell ref="K71:L71"/>
    <mergeCell ref="Q71:R71"/>
    <mergeCell ref="T71:U71"/>
    <mergeCell ref="A70:B70"/>
    <mergeCell ref="C70:D70"/>
    <mergeCell ref="E70:F70"/>
    <mergeCell ref="G70:H70"/>
    <mergeCell ref="K70:L70"/>
    <mergeCell ref="A69:B69"/>
    <mergeCell ref="C69:D69"/>
    <mergeCell ref="E69:F69"/>
    <mergeCell ref="G69:H69"/>
    <mergeCell ref="K69:L69"/>
    <mergeCell ref="Q69:R69"/>
    <mergeCell ref="T69:U69"/>
    <mergeCell ref="A68:B68"/>
    <mergeCell ref="C68:D68"/>
    <mergeCell ref="E68:F68"/>
    <mergeCell ref="G68:H68"/>
    <mergeCell ref="K68:L68"/>
    <mergeCell ref="Q66:R66"/>
    <mergeCell ref="T66:U66"/>
    <mergeCell ref="A67:B67"/>
    <mergeCell ref="C67:D67"/>
    <mergeCell ref="E67:F67"/>
    <mergeCell ref="G67:H67"/>
    <mergeCell ref="K67:L67"/>
    <mergeCell ref="Q67:R67"/>
    <mergeCell ref="T67:U67"/>
    <mergeCell ref="A66:B66"/>
    <mergeCell ref="C66:D66"/>
    <mergeCell ref="E66:F66"/>
    <mergeCell ref="G66:H66"/>
    <mergeCell ref="K66:L66"/>
    <mergeCell ref="Q64:R64"/>
    <mergeCell ref="T64:U64"/>
    <mergeCell ref="A65:B65"/>
    <mergeCell ref="C65:D65"/>
    <mergeCell ref="E65:F65"/>
    <mergeCell ref="G65:H65"/>
    <mergeCell ref="K65:L65"/>
    <mergeCell ref="Q65:R65"/>
    <mergeCell ref="T65:U65"/>
    <mergeCell ref="A64:B64"/>
    <mergeCell ref="C64:D64"/>
    <mergeCell ref="E64:F64"/>
    <mergeCell ref="G64:H64"/>
    <mergeCell ref="K64:L64"/>
    <mergeCell ref="Q62:R62"/>
    <mergeCell ref="T62:U62"/>
    <mergeCell ref="A63:B63"/>
    <mergeCell ref="C63:D63"/>
    <mergeCell ref="E63:F63"/>
    <mergeCell ref="G63:H63"/>
    <mergeCell ref="K63:L63"/>
    <mergeCell ref="Q63:R63"/>
    <mergeCell ref="T63:U63"/>
    <mergeCell ref="A62:B62"/>
    <mergeCell ref="C62:D62"/>
    <mergeCell ref="E62:F62"/>
    <mergeCell ref="G62:H62"/>
    <mergeCell ref="K62:L62"/>
    <mergeCell ref="Q60:R60"/>
    <mergeCell ref="T60:U60"/>
    <mergeCell ref="A61:B61"/>
    <mergeCell ref="C61:D61"/>
    <mergeCell ref="E61:F61"/>
    <mergeCell ref="G61:H61"/>
    <mergeCell ref="K61:L61"/>
    <mergeCell ref="Q61:R61"/>
    <mergeCell ref="T61:U61"/>
    <mergeCell ref="A60:B60"/>
    <mergeCell ref="C60:D60"/>
    <mergeCell ref="E60:F60"/>
    <mergeCell ref="G60:H60"/>
    <mergeCell ref="K60:L60"/>
    <mergeCell ref="Q58:R58"/>
    <mergeCell ref="T58:U58"/>
    <mergeCell ref="A59:B59"/>
    <mergeCell ref="C59:D59"/>
    <mergeCell ref="E59:F59"/>
    <mergeCell ref="G59:H59"/>
    <mergeCell ref="K59:L59"/>
    <mergeCell ref="Q59:R59"/>
    <mergeCell ref="T59:U59"/>
    <mergeCell ref="A58:B58"/>
    <mergeCell ref="C58:D58"/>
    <mergeCell ref="E58:F58"/>
    <mergeCell ref="G58:H58"/>
    <mergeCell ref="K58:L58"/>
    <mergeCell ref="Q56:R56"/>
    <mergeCell ref="T56:U56"/>
    <mergeCell ref="A57:B57"/>
    <mergeCell ref="C57:D57"/>
    <mergeCell ref="E57:F57"/>
    <mergeCell ref="G57:H57"/>
    <mergeCell ref="K57:L57"/>
    <mergeCell ref="Q57:R57"/>
    <mergeCell ref="T57:U57"/>
    <mergeCell ref="A56:B56"/>
    <mergeCell ref="C56:D56"/>
    <mergeCell ref="E56:F56"/>
    <mergeCell ref="G56:H56"/>
    <mergeCell ref="K56:L56"/>
    <mergeCell ref="Q54:R54"/>
    <mergeCell ref="T54:U54"/>
    <mergeCell ref="A55:B55"/>
    <mergeCell ref="C55:D55"/>
    <mergeCell ref="E55:F55"/>
    <mergeCell ref="G55:H55"/>
    <mergeCell ref="K55:L55"/>
    <mergeCell ref="Q55:R55"/>
    <mergeCell ref="T55:U55"/>
    <mergeCell ref="A54:B54"/>
    <mergeCell ref="C54:D54"/>
    <mergeCell ref="E54:F54"/>
    <mergeCell ref="G54:H54"/>
    <mergeCell ref="K54:L54"/>
    <mergeCell ref="Q52:R52"/>
    <mergeCell ref="T52:U52"/>
    <mergeCell ref="A53:B53"/>
    <mergeCell ref="C53:D53"/>
    <mergeCell ref="E53:F53"/>
    <mergeCell ref="G53:H53"/>
    <mergeCell ref="K53:L53"/>
    <mergeCell ref="Q53:R53"/>
    <mergeCell ref="T53:U53"/>
    <mergeCell ref="A52:B52"/>
    <mergeCell ref="C52:D52"/>
    <mergeCell ref="E52:F52"/>
    <mergeCell ref="G52:H52"/>
    <mergeCell ref="K52:L52"/>
    <mergeCell ref="Q50:R50"/>
    <mergeCell ref="T50:U50"/>
    <mergeCell ref="A51:B51"/>
    <mergeCell ref="C51:D51"/>
    <mergeCell ref="E51:F51"/>
    <mergeCell ref="G51:H51"/>
    <mergeCell ref="K51:L51"/>
    <mergeCell ref="Q51:R51"/>
    <mergeCell ref="T51:U51"/>
    <mergeCell ref="A50:B50"/>
    <mergeCell ref="C50:D50"/>
    <mergeCell ref="E50:F50"/>
    <mergeCell ref="G50:H50"/>
    <mergeCell ref="K50:L50"/>
    <mergeCell ref="Q48:R48"/>
    <mergeCell ref="T48:U48"/>
    <mergeCell ref="A49:B49"/>
    <mergeCell ref="C49:D49"/>
    <mergeCell ref="E49:F49"/>
    <mergeCell ref="G49:H49"/>
    <mergeCell ref="K49:L49"/>
    <mergeCell ref="Q49:R49"/>
    <mergeCell ref="T49:U49"/>
    <mergeCell ref="A48:B48"/>
    <mergeCell ref="C48:D48"/>
    <mergeCell ref="E48:F48"/>
    <mergeCell ref="G48:H48"/>
    <mergeCell ref="K48:L48"/>
    <mergeCell ref="Q46:R46"/>
    <mergeCell ref="T46:U46"/>
    <mergeCell ref="A47:B47"/>
    <mergeCell ref="C47:D47"/>
    <mergeCell ref="E47:F47"/>
    <mergeCell ref="G47:H47"/>
    <mergeCell ref="K47:L47"/>
    <mergeCell ref="Q47:R47"/>
    <mergeCell ref="T47:U47"/>
    <mergeCell ref="A46:B46"/>
    <mergeCell ref="C46:D46"/>
    <mergeCell ref="E46:F46"/>
    <mergeCell ref="G46:H46"/>
    <mergeCell ref="K46:L46"/>
    <mergeCell ref="Q44:R44"/>
    <mergeCell ref="T44:U44"/>
    <mergeCell ref="A45:B45"/>
    <mergeCell ref="C45:D45"/>
    <mergeCell ref="E45:F45"/>
    <mergeCell ref="G45:H45"/>
    <mergeCell ref="K45:L45"/>
    <mergeCell ref="Q45:R45"/>
    <mergeCell ref="T45:U45"/>
    <mergeCell ref="A44:B44"/>
    <mergeCell ref="C44:D44"/>
    <mergeCell ref="E44:F44"/>
    <mergeCell ref="G44:H44"/>
    <mergeCell ref="K44:L44"/>
    <mergeCell ref="Q42:R42"/>
    <mergeCell ref="T42:U42"/>
    <mergeCell ref="A43:B43"/>
    <mergeCell ref="C43:D43"/>
    <mergeCell ref="E43:F43"/>
    <mergeCell ref="G43:H43"/>
    <mergeCell ref="K43:L43"/>
    <mergeCell ref="Q43:R43"/>
    <mergeCell ref="T43:U43"/>
    <mergeCell ref="A42:B42"/>
    <mergeCell ref="C42:D42"/>
    <mergeCell ref="E42:F42"/>
    <mergeCell ref="G42:H42"/>
    <mergeCell ref="K42:L42"/>
    <mergeCell ref="Q40:R40"/>
    <mergeCell ref="T40:U40"/>
    <mergeCell ref="A41:B41"/>
    <mergeCell ref="C41:D41"/>
    <mergeCell ref="E41:F41"/>
    <mergeCell ref="G41:H41"/>
    <mergeCell ref="K41:L41"/>
    <mergeCell ref="Q41:R41"/>
    <mergeCell ref="T41:U41"/>
    <mergeCell ref="A40:B40"/>
    <mergeCell ref="C40:D40"/>
    <mergeCell ref="E40:F40"/>
    <mergeCell ref="G40:H40"/>
    <mergeCell ref="K40:L40"/>
    <mergeCell ref="Q38:R38"/>
    <mergeCell ref="T38:U38"/>
    <mergeCell ref="A39:B39"/>
    <mergeCell ref="C39:D39"/>
    <mergeCell ref="E39:F39"/>
    <mergeCell ref="G39:H39"/>
    <mergeCell ref="K39:L39"/>
    <mergeCell ref="Q39:R39"/>
    <mergeCell ref="T39:U39"/>
    <mergeCell ref="A38:B38"/>
    <mergeCell ref="C38:D38"/>
    <mergeCell ref="E38:F38"/>
    <mergeCell ref="G38:H38"/>
    <mergeCell ref="K38:L38"/>
    <mergeCell ref="Q36:R36"/>
    <mergeCell ref="T36:U36"/>
    <mergeCell ref="A37:B37"/>
    <mergeCell ref="C37:D37"/>
    <mergeCell ref="E37:F37"/>
    <mergeCell ref="G37:H37"/>
    <mergeCell ref="K37:L37"/>
    <mergeCell ref="Q37:R37"/>
    <mergeCell ref="T37:U37"/>
    <mergeCell ref="A36:B36"/>
    <mergeCell ref="C36:D36"/>
    <mergeCell ref="E36:F36"/>
    <mergeCell ref="G36:H36"/>
    <mergeCell ref="K36:L36"/>
    <mergeCell ref="Q34:R34"/>
    <mergeCell ref="T34:U34"/>
    <mergeCell ref="A35:B35"/>
    <mergeCell ref="C35:D35"/>
    <mergeCell ref="E35:F35"/>
    <mergeCell ref="G35:H35"/>
    <mergeCell ref="K35:L35"/>
    <mergeCell ref="Q35:R35"/>
    <mergeCell ref="T35:U35"/>
    <mergeCell ref="A34:B34"/>
    <mergeCell ref="C34:D34"/>
    <mergeCell ref="E34:F34"/>
    <mergeCell ref="G34:H34"/>
    <mergeCell ref="K34:L34"/>
    <mergeCell ref="Q32:R32"/>
    <mergeCell ref="T32:U32"/>
    <mergeCell ref="A33:B33"/>
    <mergeCell ref="C33:D33"/>
    <mergeCell ref="E33:F33"/>
    <mergeCell ref="G33:H33"/>
    <mergeCell ref="K33:L33"/>
    <mergeCell ref="Q33:R33"/>
    <mergeCell ref="T33:U33"/>
    <mergeCell ref="A32:B32"/>
    <mergeCell ref="C32:D32"/>
    <mergeCell ref="E32:F32"/>
    <mergeCell ref="G32:H32"/>
    <mergeCell ref="K32:L32"/>
    <mergeCell ref="Q30:R30"/>
    <mergeCell ref="T30:U30"/>
    <mergeCell ref="A31:B31"/>
    <mergeCell ref="C31:D31"/>
    <mergeCell ref="E31:F31"/>
    <mergeCell ref="G31:H31"/>
    <mergeCell ref="K31:L31"/>
    <mergeCell ref="Q31:R31"/>
    <mergeCell ref="T31:U31"/>
    <mergeCell ref="A30:B30"/>
    <mergeCell ref="C30:D30"/>
    <mergeCell ref="E30:F30"/>
    <mergeCell ref="G30:H30"/>
    <mergeCell ref="K30:L30"/>
    <mergeCell ref="Q28:R28"/>
    <mergeCell ref="T28:U28"/>
    <mergeCell ref="A29:B29"/>
    <mergeCell ref="C29:D29"/>
    <mergeCell ref="E29:F29"/>
    <mergeCell ref="G29:H29"/>
    <mergeCell ref="K29:L29"/>
    <mergeCell ref="Q29:R29"/>
    <mergeCell ref="T29:U29"/>
    <mergeCell ref="A28:B28"/>
    <mergeCell ref="C28:D28"/>
    <mergeCell ref="E28:F28"/>
    <mergeCell ref="G28:H28"/>
    <mergeCell ref="K28:L28"/>
    <mergeCell ref="Q26:R26"/>
    <mergeCell ref="T26:U26"/>
    <mergeCell ref="A27:B27"/>
    <mergeCell ref="C27:D27"/>
    <mergeCell ref="E27:F27"/>
    <mergeCell ref="G27:H27"/>
    <mergeCell ref="K27:L27"/>
    <mergeCell ref="Q27:R27"/>
    <mergeCell ref="T27:U27"/>
    <mergeCell ref="A26:B26"/>
    <mergeCell ref="C26:D26"/>
    <mergeCell ref="E26:F26"/>
    <mergeCell ref="G26:H26"/>
    <mergeCell ref="K26:L26"/>
    <mergeCell ref="Q24:R24"/>
    <mergeCell ref="T24:U24"/>
    <mergeCell ref="A25:B25"/>
    <mergeCell ref="C25:D25"/>
    <mergeCell ref="E25:F25"/>
    <mergeCell ref="G25:H25"/>
    <mergeCell ref="K25:L25"/>
    <mergeCell ref="Q25:R25"/>
    <mergeCell ref="T25:U25"/>
    <mergeCell ref="A24:B24"/>
    <mergeCell ref="C24:D24"/>
    <mergeCell ref="E24:F24"/>
    <mergeCell ref="G24:H24"/>
    <mergeCell ref="K24:L24"/>
    <mergeCell ref="Q22:R22"/>
    <mergeCell ref="T22:U22"/>
    <mergeCell ref="A23:B23"/>
    <mergeCell ref="C23:D23"/>
    <mergeCell ref="E23:F23"/>
    <mergeCell ref="G23:H23"/>
    <mergeCell ref="K23:L23"/>
    <mergeCell ref="Q23:R23"/>
    <mergeCell ref="T23:U23"/>
    <mergeCell ref="A22:B22"/>
    <mergeCell ref="C22:D22"/>
    <mergeCell ref="E22:F22"/>
    <mergeCell ref="G22:H22"/>
    <mergeCell ref="K22:L22"/>
    <mergeCell ref="Q20:R20"/>
    <mergeCell ref="T20:U20"/>
    <mergeCell ref="A21:B21"/>
    <mergeCell ref="C21:D21"/>
    <mergeCell ref="E21:F21"/>
    <mergeCell ref="G21:H21"/>
    <mergeCell ref="K21:L21"/>
    <mergeCell ref="Q21:R21"/>
    <mergeCell ref="T21:U21"/>
    <mergeCell ref="A20:B20"/>
    <mergeCell ref="C20:D20"/>
    <mergeCell ref="E20:F20"/>
    <mergeCell ref="G20:H20"/>
    <mergeCell ref="K20:L20"/>
    <mergeCell ref="Q18:R18"/>
    <mergeCell ref="T18:U18"/>
    <mergeCell ref="A19:B19"/>
    <mergeCell ref="C19:D19"/>
    <mergeCell ref="E19:F19"/>
    <mergeCell ref="G19:H19"/>
    <mergeCell ref="K19:L19"/>
    <mergeCell ref="Q19:R19"/>
    <mergeCell ref="T19:U19"/>
    <mergeCell ref="A18:B18"/>
    <mergeCell ref="C18:D18"/>
    <mergeCell ref="E18:F18"/>
    <mergeCell ref="G18:H18"/>
    <mergeCell ref="K18:L18"/>
    <mergeCell ref="Q16:R16"/>
    <mergeCell ref="T16:U16"/>
    <mergeCell ref="A17:B17"/>
    <mergeCell ref="C17:D17"/>
    <mergeCell ref="E17:F17"/>
    <mergeCell ref="G17:H17"/>
    <mergeCell ref="K17:L17"/>
    <mergeCell ref="Q17:R17"/>
    <mergeCell ref="T17:U17"/>
    <mergeCell ref="A16:B16"/>
    <mergeCell ref="C16:D16"/>
    <mergeCell ref="E16:F16"/>
    <mergeCell ref="G16:H16"/>
    <mergeCell ref="K16:L16"/>
    <mergeCell ref="Q14:R14"/>
    <mergeCell ref="T14:U14"/>
    <mergeCell ref="A15:B15"/>
    <mergeCell ref="C15:D15"/>
    <mergeCell ref="E15:F15"/>
    <mergeCell ref="G15:H15"/>
    <mergeCell ref="K15:L15"/>
    <mergeCell ref="Q15:R15"/>
    <mergeCell ref="T15:U15"/>
    <mergeCell ref="A14:B14"/>
    <mergeCell ref="C14:D14"/>
    <mergeCell ref="E14:F14"/>
    <mergeCell ref="G14:H14"/>
    <mergeCell ref="K14:L14"/>
    <mergeCell ref="Q12:R12"/>
    <mergeCell ref="T12:U12"/>
    <mergeCell ref="A13:B13"/>
    <mergeCell ref="C13:D13"/>
    <mergeCell ref="E13:F13"/>
    <mergeCell ref="G13:H13"/>
    <mergeCell ref="K13:L13"/>
    <mergeCell ref="Q13:R13"/>
    <mergeCell ref="T13:U13"/>
    <mergeCell ref="A12:B12"/>
    <mergeCell ref="C12:D12"/>
    <mergeCell ref="E12:F12"/>
    <mergeCell ref="G12:H12"/>
    <mergeCell ref="K12:L12"/>
    <mergeCell ref="Q10:R10"/>
    <mergeCell ref="T10:U10"/>
    <mergeCell ref="A11:B11"/>
    <mergeCell ref="C11:D11"/>
    <mergeCell ref="E11:F11"/>
    <mergeCell ref="G11:H11"/>
    <mergeCell ref="K11:L11"/>
    <mergeCell ref="Q11:R11"/>
    <mergeCell ref="T11:U11"/>
    <mergeCell ref="A10:B10"/>
    <mergeCell ref="C10:D10"/>
    <mergeCell ref="E10:F10"/>
    <mergeCell ref="G10:H10"/>
    <mergeCell ref="K10:L10"/>
    <mergeCell ref="Q8:R8"/>
    <mergeCell ref="T8:U8"/>
    <mergeCell ref="A9:B9"/>
    <mergeCell ref="C9:D9"/>
    <mergeCell ref="E9:F9"/>
    <mergeCell ref="G9:H9"/>
    <mergeCell ref="K9:L9"/>
    <mergeCell ref="Q9:R9"/>
    <mergeCell ref="T9:U9"/>
    <mergeCell ref="A8:B8"/>
    <mergeCell ref="C8:D8"/>
    <mergeCell ref="E8:F8"/>
    <mergeCell ref="G8:H8"/>
    <mergeCell ref="K8:L8"/>
    <mergeCell ref="B1:C3"/>
    <mergeCell ref="H1:K2"/>
    <mergeCell ref="R1:T1"/>
    <mergeCell ref="A5:E5"/>
    <mergeCell ref="A7:B7"/>
    <mergeCell ref="C7:D7"/>
    <mergeCell ref="E7:F7"/>
    <mergeCell ref="G7:H7"/>
    <mergeCell ref="K7:L7"/>
    <mergeCell ref="Q7:R7"/>
    <mergeCell ref="T7:U7"/>
  </mergeCells>
  <pageMargins left="0.82677165354330717" right="0.23622047244094491" top="0.74803149606299213" bottom="0.74803149606299213" header="0.31496062992125984" footer="0.31496062992125984"/>
  <pageSetup paperSize="5" scale="60" orientation="landscape" r:id="rId1"/>
  <headerFooter alignWithMargins="0">
    <oddFooter>&amp;L&amp;"Arial,Regular"&amp;8 Apolo Ultra - Gestión Financiera Pública 
&amp;"-,Regular"Pagina: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abSelected="1" workbookViewId="0">
      <selection activeCell="C35" sqref="C35:G35"/>
    </sheetView>
  </sheetViews>
  <sheetFormatPr baseColWidth="10" defaultRowHeight="15" x14ac:dyDescent="0.25"/>
  <cols>
    <col min="2" max="2" width="39.7109375" customWidth="1"/>
    <col min="3" max="6" width="15.7109375" customWidth="1"/>
    <col min="7" max="7" width="18.7109375" customWidth="1"/>
    <col min="8" max="8" width="26.42578125" customWidth="1"/>
    <col min="9" max="9" width="24.42578125" customWidth="1"/>
  </cols>
  <sheetData>
    <row r="1" spans="2:9" ht="21" x14ac:dyDescent="0.35">
      <c r="B1" s="77" t="s">
        <v>181</v>
      </c>
      <c r="C1" s="77"/>
      <c r="D1" s="77"/>
      <c r="E1" s="77"/>
      <c r="F1" s="77"/>
      <c r="G1" s="77"/>
    </row>
    <row r="2" spans="2:9" x14ac:dyDescent="0.25">
      <c r="B2" s="8"/>
      <c r="C2" s="8"/>
      <c r="D2" s="8"/>
      <c r="E2" s="8"/>
      <c r="F2" s="8"/>
      <c r="G2" s="8"/>
    </row>
    <row r="3" spans="2:9" x14ac:dyDescent="0.25">
      <c r="B3" s="78" t="s">
        <v>182</v>
      </c>
      <c r="C3" s="79"/>
      <c r="D3" s="79"/>
      <c r="E3" s="79"/>
      <c r="F3" s="79"/>
      <c r="G3" s="80"/>
      <c r="H3" s="9"/>
      <c r="I3" s="10"/>
    </row>
    <row r="4" spans="2:9" x14ac:dyDescent="0.25">
      <c r="B4" s="81" t="str">
        <f>B14</f>
        <v>MARZO 31 DE 2025</v>
      </c>
      <c r="C4" s="82"/>
      <c r="D4" s="82"/>
      <c r="E4" s="82"/>
      <c r="F4" s="82"/>
      <c r="G4" s="83"/>
    </row>
    <row r="5" spans="2:9" ht="45" x14ac:dyDescent="0.25">
      <c r="B5" s="11" t="s">
        <v>183</v>
      </c>
      <c r="C5" s="12" t="s">
        <v>184</v>
      </c>
      <c r="D5" s="11" t="s">
        <v>185</v>
      </c>
      <c r="E5" s="12" t="s">
        <v>186</v>
      </c>
      <c r="F5" s="12" t="s">
        <v>187</v>
      </c>
      <c r="G5" s="13" t="s">
        <v>188</v>
      </c>
      <c r="H5" s="14" t="s">
        <v>189</v>
      </c>
      <c r="I5" s="15"/>
    </row>
    <row r="6" spans="2:9" x14ac:dyDescent="0.25">
      <c r="B6" s="16" t="s">
        <v>190</v>
      </c>
      <c r="C6" s="17">
        <v>5301069710</v>
      </c>
      <c r="D6" s="17">
        <v>1840054580</v>
      </c>
      <c r="E6" s="17">
        <v>0</v>
      </c>
      <c r="F6" s="18">
        <f>(D6-E6)/C6*100</f>
        <v>34.711005149185262</v>
      </c>
      <c r="G6" s="19">
        <f>C6-D6+E6</f>
        <v>3461015130</v>
      </c>
      <c r="H6" s="20" t="s">
        <v>227</v>
      </c>
      <c r="I6" s="21"/>
    </row>
    <row r="7" spans="2:9" x14ac:dyDescent="0.25">
      <c r="B7" s="16" t="s">
        <v>191</v>
      </c>
      <c r="C7" s="17">
        <v>1823033453</v>
      </c>
      <c r="D7" s="17">
        <v>734476840</v>
      </c>
      <c r="E7" s="17">
        <v>2137092</v>
      </c>
      <c r="F7" s="18">
        <f>D7/C7*100</f>
        <v>40.288719814292953</v>
      </c>
      <c r="G7" s="19">
        <f t="shared" ref="G7:G9" si="0">C7-D7+E7</f>
        <v>1090693705</v>
      </c>
      <c r="H7" s="22" t="s">
        <v>192</v>
      </c>
      <c r="I7" s="23" t="s">
        <v>184</v>
      </c>
    </row>
    <row r="8" spans="2:9" x14ac:dyDescent="0.25">
      <c r="B8" s="16" t="s">
        <v>193</v>
      </c>
      <c r="C8" s="17"/>
      <c r="D8" s="17"/>
      <c r="E8" s="17"/>
      <c r="F8" s="18"/>
      <c r="G8" s="19">
        <f t="shared" si="0"/>
        <v>0</v>
      </c>
      <c r="H8" s="24"/>
      <c r="I8" s="24"/>
    </row>
    <row r="9" spans="2:9" x14ac:dyDescent="0.25">
      <c r="B9" s="16" t="s">
        <v>194</v>
      </c>
      <c r="C9" s="25"/>
      <c r="D9" s="17"/>
      <c r="E9" s="17"/>
      <c r="F9" s="25"/>
      <c r="G9" s="19">
        <f t="shared" si="0"/>
        <v>0</v>
      </c>
      <c r="H9" s="24"/>
      <c r="I9" s="24"/>
    </row>
    <row r="10" spans="2:9" x14ac:dyDescent="0.25">
      <c r="B10" s="26" t="s">
        <v>195</v>
      </c>
      <c r="C10" s="27">
        <f>SUM(C6:C9)</f>
        <v>7124103163</v>
      </c>
      <c r="D10" s="27">
        <f>SUM(D6:D9)</f>
        <v>2574531420</v>
      </c>
      <c r="E10" s="27">
        <f>SUM(E6:E9)</f>
        <v>2137092</v>
      </c>
      <c r="F10" s="27">
        <f>D10/C10*100</f>
        <v>36.138323113724397</v>
      </c>
      <c r="G10" s="28">
        <f>G9+G8+G7+G6</f>
        <v>4551708835</v>
      </c>
      <c r="H10" s="29" t="s">
        <v>196</v>
      </c>
      <c r="I10" s="30">
        <f>C10</f>
        <v>7124103163</v>
      </c>
    </row>
    <row r="11" spans="2:9" x14ac:dyDescent="0.25">
      <c r="B11" s="8"/>
      <c r="C11" s="31"/>
      <c r="D11" s="32"/>
      <c r="E11" s="32"/>
      <c r="F11" s="8"/>
      <c r="G11" s="8"/>
      <c r="H11" s="33" t="s">
        <v>197</v>
      </c>
      <c r="I11" s="34">
        <f>C34</f>
        <v>14750491087.610001</v>
      </c>
    </row>
    <row r="12" spans="2:9" x14ac:dyDescent="0.25">
      <c r="B12" s="8"/>
      <c r="C12" s="32"/>
      <c r="D12" s="32"/>
      <c r="E12" s="32"/>
      <c r="F12" s="8"/>
      <c r="G12" s="8"/>
      <c r="H12" s="35" t="s">
        <v>198</v>
      </c>
      <c r="I12" s="36">
        <f>SUM(I10:I11)</f>
        <v>21874594250.610001</v>
      </c>
    </row>
    <row r="13" spans="2:9" x14ac:dyDescent="0.25">
      <c r="B13" s="78" t="s">
        <v>199</v>
      </c>
      <c r="C13" s="79"/>
      <c r="D13" s="79"/>
      <c r="E13" s="79"/>
      <c r="F13" s="79"/>
      <c r="G13" s="80"/>
    </row>
    <row r="14" spans="2:9" x14ac:dyDescent="0.25">
      <c r="B14" s="81" t="s">
        <v>226</v>
      </c>
      <c r="C14" s="82"/>
      <c r="D14" s="82"/>
      <c r="E14" s="82"/>
      <c r="F14" s="82"/>
      <c r="G14" s="83"/>
    </row>
    <row r="15" spans="2:9" ht="39" customHeight="1" x14ac:dyDescent="0.25">
      <c r="B15" s="11" t="s">
        <v>183</v>
      </c>
      <c r="C15" s="12" t="s">
        <v>184</v>
      </c>
      <c r="D15" s="11" t="s">
        <v>185</v>
      </c>
      <c r="E15" s="12" t="s">
        <v>186</v>
      </c>
      <c r="F15" s="12" t="s">
        <v>187</v>
      </c>
      <c r="G15" s="13" t="s">
        <v>188</v>
      </c>
      <c r="H15" s="37"/>
      <c r="I15" s="10"/>
    </row>
    <row r="16" spans="2:9" x14ac:dyDescent="0.25">
      <c r="B16" s="16" t="s">
        <v>200</v>
      </c>
      <c r="C16" s="17">
        <v>4000000000</v>
      </c>
      <c r="D16" s="38">
        <v>1728518704</v>
      </c>
      <c r="E16" s="38"/>
      <c r="F16" s="18">
        <f>(D16-E16)/C16*100</f>
        <v>43.212967599999999</v>
      </c>
      <c r="G16" s="39">
        <f>C16-D16+E16</f>
        <v>2271481296</v>
      </c>
      <c r="H16" s="7"/>
    </row>
    <row r="17" spans="2:9" x14ac:dyDescent="0.25">
      <c r="B17" s="16" t="s">
        <v>201</v>
      </c>
      <c r="C17" s="17">
        <v>320000000</v>
      </c>
      <c r="D17" s="38"/>
      <c r="E17" s="38"/>
      <c r="F17" s="18">
        <f t="shared" ref="F17:F24" si="1">D17/C17*100</f>
        <v>0</v>
      </c>
      <c r="G17" s="39">
        <f t="shared" ref="G17:G25" si="2">C17-D17</f>
        <v>320000000</v>
      </c>
      <c r="H17" s="37"/>
    </row>
    <row r="18" spans="2:9" x14ac:dyDescent="0.25">
      <c r="B18" s="16" t="s">
        <v>202</v>
      </c>
      <c r="C18" s="17">
        <v>700000000</v>
      </c>
      <c r="D18" s="38">
        <v>386622705</v>
      </c>
      <c r="E18" s="38"/>
      <c r="F18" s="18">
        <f t="shared" si="1"/>
        <v>55.231814999999997</v>
      </c>
      <c r="G18" s="39">
        <f>C18-D18+E18</f>
        <v>313377295</v>
      </c>
      <c r="H18" s="37"/>
    </row>
    <row r="19" spans="2:9" x14ac:dyDescent="0.25">
      <c r="B19" s="16" t="s">
        <v>203</v>
      </c>
      <c r="C19" s="17">
        <f>3617282973+274131254</f>
        <v>3891414227</v>
      </c>
      <c r="D19" s="38">
        <v>1964631600</v>
      </c>
      <c r="E19" s="38"/>
      <c r="F19" s="18">
        <f t="shared" si="1"/>
        <v>50.486313853937602</v>
      </c>
      <c r="G19" s="39">
        <f t="shared" si="2"/>
        <v>1926782627</v>
      </c>
      <c r="H19" s="40"/>
    </row>
    <row r="20" spans="2:9" x14ac:dyDescent="0.25">
      <c r="B20" s="16" t="s">
        <v>204</v>
      </c>
      <c r="C20" s="17">
        <v>253151363</v>
      </c>
      <c r="D20" s="38">
        <v>207200000</v>
      </c>
      <c r="E20" s="38"/>
      <c r="F20" s="18">
        <f t="shared" si="1"/>
        <v>81.848265616488121</v>
      </c>
      <c r="G20" s="39">
        <f t="shared" si="2"/>
        <v>45951363</v>
      </c>
      <c r="H20" s="41"/>
    </row>
    <row r="21" spans="2:9" x14ac:dyDescent="0.25">
      <c r="B21" s="16" t="s">
        <v>205</v>
      </c>
      <c r="C21" s="17">
        <f>112999668+83493932</f>
        <v>196493600</v>
      </c>
      <c r="D21" s="42"/>
      <c r="E21" s="42"/>
      <c r="F21" s="18"/>
      <c r="G21" s="39">
        <f t="shared" si="2"/>
        <v>196493600</v>
      </c>
      <c r="H21" s="43"/>
    </row>
    <row r="22" spans="2:9" x14ac:dyDescent="0.25">
      <c r="B22" s="16" t="s">
        <v>228</v>
      </c>
      <c r="C22" s="17">
        <v>2400000000</v>
      </c>
      <c r="D22" s="42">
        <v>1083733333</v>
      </c>
      <c r="E22" s="42"/>
      <c r="F22" s="18">
        <f t="shared" si="1"/>
        <v>45.155555541666665</v>
      </c>
      <c r="G22" s="39">
        <f t="shared" si="2"/>
        <v>1316266667</v>
      </c>
    </row>
    <row r="23" spans="2:9" ht="41.25" customHeight="1" x14ac:dyDescent="0.25">
      <c r="B23" s="16" t="s">
        <v>206</v>
      </c>
      <c r="C23" s="17">
        <v>500000000</v>
      </c>
      <c r="D23" s="42">
        <v>0</v>
      </c>
      <c r="E23" s="42"/>
      <c r="F23" s="18">
        <f t="shared" si="1"/>
        <v>0</v>
      </c>
      <c r="G23" s="39">
        <f t="shared" si="2"/>
        <v>500000000</v>
      </c>
    </row>
    <row r="24" spans="2:9" x14ac:dyDescent="0.25">
      <c r="B24" s="16" t="s">
        <v>207</v>
      </c>
      <c r="C24" s="17">
        <v>63985000</v>
      </c>
      <c r="D24" s="42"/>
      <c r="E24" s="42"/>
      <c r="F24" s="18">
        <f t="shared" si="1"/>
        <v>0</v>
      </c>
      <c r="G24" s="39">
        <f t="shared" si="2"/>
        <v>63985000</v>
      </c>
    </row>
    <row r="25" spans="2:9" x14ac:dyDescent="0.25">
      <c r="B25" s="16" t="s">
        <v>208</v>
      </c>
      <c r="C25" s="42"/>
      <c r="D25" s="42"/>
      <c r="E25" s="42"/>
      <c r="F25" s="18"/>
      <c r="G25" s="39">
        <f t="shared" si="2"/>
        <v>0</v>
      </c>
    </row>
    <row r="26" spans="2:9" x14ac:dyDescent="0.25">
      <c r="B26" s="44" t="s">
        <v>209</v>
      </c>
      <c r="C26" s="45"/>
      <c r="D26" s="45">
        <v>0</v>
      </c>
      <c r="E26" s="45"/>
      <c r="F26" s="46"/>
      <c r="G26" s="47"/>
    </row>
    <row r="27" spans="2:9" x14ac:dyDescent="0.25">
      <c r="B27" s="44" t="s">
        <v>210</v>
      </c>
      <c r="C27" s="45">
        <v>0</v>
      </c>
      <c r="D27" s="45"/>
      <c r="E27" s="45"/>
      <c r="F27" s="46"/>
      <c r="G27" s="47">
        <f>C27-(D27-E27)</f>
        <v>0</v>
      </c>
      <c r="H27" s="40"/>
    </row>
    <row r="28" spans="2:9" x14ac:dyDescent="0.25">
      <c r="B28" s="44" t="s">
        <v>211</v>
      </c>
      <c r="C28" s="45">
        <v>0</v>
      </c>
      <c r="D28" s="45"/>
      <c r="E28" s="45"/>
      <c r="F28" s="46"/>
      <c r="G28" s="47">
        <f>C28-(D28-E28)</f>
        <v>0</v>
      </c>
      <c r="I28" s="37"/>
    </row>
    <row r="29" spans="2:9" x14ac:dyDescent="0.25">
      <c r="B29" s="48" t="s">
        <v>212</v>
      </c>
      <c r="C29" s="61">
        <f>153359252.93+2</f>
        <v>153359254.93000001</v>
      </c>
      <c r="D29" s="49"/>
      <c r="E29" s="49"/>
      <c r="F29" s="46"/>
      <c r="G29" s="47">
        <f>C29-(D29-E29)</f>
        <v>153359254.93000001</v>
      </c>
      <c r="I29" s="37"/>
    </row>
    <row r="30" spans="2:9" x14ac:dyDescent="0.25">
      <c r="B30" s="48" t="s">
        <v>213</v>
      </c>
      <c r="C30" s="61">
        <v>0</v>
      </c>
      <c r="D30" s="49"/>
      <c r="E30" s="49"/>
      <c r="F30" s="46"/>
      <c r="G30" s="47">
        <f t="shared" ref="G30:G33" si="3">C30-D30</f>
        <v>0</v>
      </c>
      <c r="I30" s="37"/>
    </row>
    <row r="31" spans="2:9" x14ac:dyDescent="0.25">
      <c r="B31" s="48" t="s">
        <v>214</v>
      </c>
      <c r="C31" s="61">
        <v>877135971</v>
      </c>
      <c r="D31" s="49"/>
      <c r="E31" s="49"/>
      <c r="F31" s="46"/>
      <c r="G31" s="47">
        <f t="shared" si="3"/>
        <v>877135971</v>
      </c>
      <c r="H31" s="37"/>
      <c r="I31" s="37"/>
    </row>
    <row r="32" spans="2:9" x14ac:dyDescent="0.25">
      <c r="B32" s="48" t="s">
        <v>215</v>
      </c>
      <c r="C32" s="61">
        <v>0</v>
      </c>
      <c r="D32" s="49"/>
      <c r="E32" s="49"/>
      <c r="F32" s="46"/>
      <c r="G32" s="47">
        <f t="shared" si="3"/>
        <v>0</v>
      </c>
      <c r="H32" s="41"/>
      <c r="I32" s="37"/>
    </row>
    <row r="33" spans="2:9" x14ac:dyDescent="0.25">
      <c r="B33" s="48" t="s">
        <v>216</v>
      </c>
      <c r="C33" s="61">
        <v>1394951671.6800001</v>
      </c>
      <c r="D33" s="49">
        <v>0</v>
      </c>
      <c r="E33" s="49"/>
      <c r="F33" s="46"/>
      <c r="G33" s="47">
        <f t="shared" si="3"/>
        <v>1394951671.6800001</v>
      </c>
      <c r="H33" s="37"/>
      <c r="I33" s="37"/>
    </row>
    <row r="34" spans="2:9" ht="15.75" x14ac:dyDescent="0.25">
      <c r="B34" s="50" t="s">
        <v>217</v>
      </c>
      <c r="C34" s="51">
        <f>SUM(C16:C33)</f>
        <v>14750491087.610001</v>
      </c>
      <c r="D34" s="51">
        <f>SUM(D16:D33)</f>
        <v>5370706342</v>
      </c>
      <c r="E34" s="51">
        <f>SUM(E16:E33)</f>
        <v>0</v>
      </c>
      <c r="F34" s="52">
        <f>D34/C34*100</f>
        <v>36.41035617120059</v>
      </c>
      <c r="G34" s="53">
        <f>C34-D34+E34</f>
        <v>9379784745.6100006</v>
      </c>
      <c r="H34" s="37"/>
      <c r="I34" s="37"/>
    </row>
    <row r="35" spans="2:9" ht="15.75" x14ac:dyDescent="0.25">
      <c r="B35" s="54" t="s">
        <v>218</v>
      </c>
      <c r="C35" s="84">
        <f>C34+C10</f>
        <v>21874594250.610001</v>
      </c>
      <c r="D35" s="84">
        <f>D34+D10</f>
        <v>7945237762</v>
      </c>
      <c r="E35" s="84">
        <f>E34+E10</f>
        <v>2137092</v>
      </c>
      <c r="F35" s="85">
        <f>D35/C35*100</f>
        <v>36.32176062775855</v>
      </c>
      <c r="G35" s="86">
        <f>C35-D35+E35</f>
        <v>13931493580.610001</v>
      </c>
      <c r="H35" s="37"/>
      <c r="I35" s="37"/>
    </row>
    <row r="37" spans="2:9" x14ac:dyDescent="0.25">
      <c r="C37" s="40"/>
    </row>
    <row r="40" spans="2:9" x14ac:dyDescent="0.25">
      <c r="B40" s="55" t="s">
        <v>230</v>
      </c>
      <c r="C40" s="56"/>
      <c r="D40" s="55" t="s">
        <v>219</v>
      </c>
      <c r="E40" s="55"/>
      <c r="F40" s="55"/>
    </row>
    <row r="41" spans="2:9" x14ac:dyDescent="0.25">
      <c r="B41" t="s">
        <v>231</v>
      </c>
      <c r="C41" s="56"/>
      <c r="D41" t="s">
        <v>220</v>
      </c>
      <c r="E41" s="55"/>
      <c r="F41" s="55"/>
    </row>
    <row r="42" spans="2:9" x14ac:dyDescent="0.25">
      <c r="B42" t="s">
        <v>221</v>
      </c>
      <c r="C42" s="55"/>
      <c r="D42" t="s">
        <v>222</v>
      </c>
      <c r="E42" s="55"/>
      <c r="F42" s="55"/>
    </row>
    <row r="43" spans="2:9" x14ac:dyDescent="0.25">
      <c r="D43" t="s">
        <v>223</v>
      </c>
      <c r="E43" s="55"/>
      <c r="F43" s="55"/>
    </row>
    <row r="46" spans="2:9" x14ac:dyDescent="0.25">
      <c r="B46" s="55" t="s">
        <v>229</v>
      </c>
      <c r="C46" s="55"/>
      <c r="D46" s="55"/>
    </row>
    <row r="47" spans="2:9" x14ac:dyDescent="0.25">
      <c r="B47" t="s">
        <v>224</v>
      </c>
      <c r="C47" s="55"/>
      <c r="D47" s="55"/>
    </row>
    <row r="48" spans="2:9" x14ac:dyDescent="0.25">
      <c r="B48" t="s">
        <v>225</v>
      </c>
      <c r="C48" s="55"/>
      <c r="D48" s="55"/>
    </row>
    <row r="49" spans="2:4" x14ac:dyDescent="0.25">
      <c r="B49" t="s">
        <v>223</v>
      </c>
      <c r="C49" s="55"/>
      <c r="D49" s="55"/>
    </row>
  </sheetData>
  <mergeCells count="5">
    <mergeCell ref="B1:G1"/>
    <mergeCell ref="B3:G3"/>
    <mergeCell ref="B4:G4"/>
    <mergeCell ref="B13:G13"/>
    <mergeCell ref="B14:G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AsuEjecucionPresupuestal</vt:lpstr>
      <vt:lpstr>EJECUCION X FUENTES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Otalora</dc:creator>
  <cp:lastModifiedBy>IPCC-DIRECCION</cp:lastModifiedBy>
  <cp:lastPrinted>2025-04-07T19:35:25Z</cp:lastPrinted>
  <dcterms:created xsi:type="dcterms:W3CDTF">2025-04-07T19:52:51Z</dcterms:created>
  <dcterms:modified xsi:type="dcterms:W3CDTF">2025-04-16T11:51:21Z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