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pccar-my.sharepoint.com/personal/tesoreria_ipcc_gov_co/Documents/Escritorio/"/>
    </mc:Choice>
  </mc:AlternateContent>
  <xr:revisionPtr revIDLastSave="412" documentId="8_{4674D2C7-A4F3-4F23-806A-2303C0C7C69F}" xr6:coauthVersionLast="47" xr6:coauthVersionMax="47" xr10:uidLastSave="{E275415D-277A-4A19-AA3C-1D213EF6FC0B}"/>
  <bookViews>
    <workbookView xWindow="-120" yWindow="-120" windowWidth="29040" windowHeight="15720" xr2:uid="{00000000-000D-0000-FFFF-FFFF00000000}"/>
  </bookViews>
  <sheets>
    <sheet name="Formato" sheetId="1" r:id="rId1"/>
    <sheet name="Control de Cambios y Validación" sheetId="5" r:id="rId2"/>
    <sheet name="Hoja1" sheetId="6" r:id="rId3"/>
    <sheet name="BASE-" sheetId="4" r:id="rId4"/>
    <sheet name="Notas" sheetId="3" r:id="rId5"/>
  </sheets>
  <definedNames>
    <definedName name="_xlnm._FilterDatabase" localSheetId="3" hidden="1">'BASE-'!$A$1:$L$826</definedName>
    <definedName name="_xlnm._FilterDatabase" localSheetId="0" hidden="1">Formato!$A$15:$S$206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1" l="1" a="1"/>
  <c r="A42" i="1" s="1"/>
  <c r="B42" i="1" a="1"/>
  <c r="B42" i="1"/>
  <c r="C42" i="1" a="1"/>
  <c r="C42" i="1" s="1"/>
  <c r="D42" i="1" a="1"/>
  <c r="D42" i="1" s="1"/>
  <c r="E42" i="1" a="1"/>
  <c r="E42" i="1"/>
  <c r="R42" i="1"/>
  <c r="S42" i="1" s="1"/>
  <c r="A26" i="1" a="1"/>
  <c r="A26" i="1" s="1"/>
  <c r="B26" i="1" a="1"/>
  <c r="B26" i="1" s="1"/>
  <c r="C26" i="1" a="1"/>
  <c r="C26" i="1" s="1"/>
  <c r="D26" i="1" a="1"/>
  <c r="D26" i="1" s="1"/>
  <c r="E26" i="1" a="1"/>
  <c r="E26" i="1" s="1"/>
  <c r="G13" i="1"/>
  <c r="R26" i="1" l="1"/>
  <c r="S26" i="1" s="1"/>
  <c r="E35" i="1" a="1"/>
  <c r="E35" i="1" s="1"/>
  <c r="K829" i="4" l="1"/>
  <c r="E51" i="1"/>
  <c r="E50" i="1"/>
  <c r="E832" i="4"/>
  <c r="E831" i="4"/>
  <c r="E830" i="4"/>
  <c r="E829" i="4"/>
  <c r="E828" i="4"/>
  <c r="E827" i="4"/>
  <c r="A44" i="1" l="1" a="1"/>
  <c r="A44" i="1" s="1"/>
  <c r="B44" i="1" a="1"/>
  <c r="B44" i="1" s="1"/>
  <c r="C44" i="1" a="1"/>
  <c r="C44" i="1" s="1"/>
  <c r="D44" i="1" a="1"/>
  <c r="D44" i="1" s="1"/>
  <c r="E44" i="1" a="1"/>
  <c r="E44" i="1" s="1"/>
  <c r="A45" i="1" a="1"/>
  <c r="A45" i="1" s="1"/>
  <c r="B45" i="1" a="1"/>
  <c r="B45" i="1" s="1"/>
  <c r="C45" i="1" a="1"/>
  <c r="C45" i="1" s="1"/>
  <c r="D45" i="1" a="1"/>
  <c r="D45" i="1" s="1"/>
  <c r="E45" i="1" a="1"/>
  <c r="E45" i="1" s="1"/>
  <c r="R45" i="1" s="1"/>
  <c r="A46" i="1" a="1"/>
  <c r="A46" i="1" s="1"/>
  <c r="B46" i="1" a="1"/>
  <c r="B46" i="1" s="1"/>
  <c r="C46" i="1" a="1"/>
  <c r="C46" i="1" s="1"/>
  <c r="D46" i="1" a="1"/>
  <c r="D46" i="1" s="1"/>
  <c r="E46" i="1" a="1"/>
  <c r="E46" i="1" s="1"/>
  <c r="A47" i="1" a="1"/>
  <c r="A47" i="1" s="1"/>
  <c r="B47" i="1" a="1"/>
  <c r="B47" i="1" s="1"/>
  <c r="C47" i="1" a="1"/>
  <c r="C47" i="1" s="1"/>
  <c r="D47" i="1" a="1"/>
  <c r="D47" i="1" s="1"/>
  <c r="E47" i="1" a="1"/>
  <c r="E47" i="1" s="1"/>
  <c r="A48" i="1" a="1"/>
  <c r="A48" i="1" s="1"/>
  <c r="B48" i="1" a="1"/>
  <c r="B48" i="1" s="1"/>
  <c r="C48" i="1" a="1"/>
  <c r="C48" i="1" s="1"/>
  <c r="D48" i="1" a="1"/>
  <c r="D48" i="1" s="1"/>
  <c r="E48" i="1" a="1"/>
  <c r="E48" i="1" s="1"/>
  <c r="A40" i="1" a="1"/>
  <c r="A40" i="1" s="1"/>
  <c r="B40" i="1" a="1"/>
  <c r="B40" i="1" s="1"/>
  <c r="C40" i="1" a="1"/>
  <c r="C40" i="1" s="1"/>
  <c r="D40" i="1" a="1"/>
  <c r="D40" i="1" s="1"/>
  <c r="E40" i="1" a="1"/>
  <c r="E40" i="1" s="1"/>
  <c r="A35" i="1" a="1"/>
  <c r="A35" i="1" s="1"/>
  <c r="B35" i="1" a="1"/>
  <c r="B35" i="1" s="1"/>
  <c r="C35" i="1" a="1"/>
  <c r="C35" i="1" s="1"/>
  <c r="D35" i="1" a="1"/>
  <c r="D35" i="1" s="1"/>
  <c r="A33" i="1" a="1"/>
  <c r="A33" i="1" s="1"/>
  <c r="B33" i="1" a="1"/>
  <c r="B33" i="1" s="1"/>
  <c r="C33" i="1" a="1"/>
  <c r="C33" i="1" s="1"/>
  <c r="D33" i="1" a="1"/>
  <c r="D33" i="1" s="1"/>
  <c r="E33" i="1" a="1"/>
  <c r="E33" i="1" s="1"/>
  <c r="A30" i="1" a="1"/>
  <c r="A30" i="1" s="1"/>
  <c r="B30" i="1" a="1"/>
  <c r="B30" i="1" s="1"/>
  <c r="C30" i="1" a="1"/>
  <c r="C30" i="1" s="1"/>
  <c r="D30" i="1" a="1"/>
  <c r="D30" i="1" s="1"/>
  <c r="E30" i="1" a="1"/>
  <c r="E30" i="1" s="1"/>
  <c r="A31" i="1" a="1"/>
  <c r="A31" i="1" s="1"/>
  <c r="B31" i="1" a="1"/>
  <c r="B31" i="1" s="1"/>
  <c r="C31" i="1" a="1"/>
  <c r="C31" i="1" s="1"/>
  <c r="D31" i="1" a="1"/>
  <c r="D31" i="1" s="1"/>
  <c r="E31" i="1" a="1"/>
  <c r="E31" i="1" s="1"/>
  <c r="A28" i="1" a="1"/>
  <c r="A28" i="1" s="1"/>
  <c r="B28" i="1" a="1"/>
  <c r="B28" i="1" s="1"/>
  <c r="C28" i="1" a="1"/>
  <c r="C28" i="1" s="1"/>
  <c r="D28" i="1" a="1"/>
  <c r="D28" i="1" s="1"/>
  <c r="E28" i="1" a="1"/>
  <c r="E28" i="1" s="1"/>
  <c r="A23" i="1" a="1"/>
  <c r="A23" i="1" s="1"/>
  <c r="B23" i="1" a="1"/>
  <c r="B23" i="1" s="1"/>
  <c r="C23" i="1" a="1"/>
  <c r="C23" i="1" s="1"/>
  <c r="D23" i="1" a="1"/>
  <c r="D23" i="1" s="1"/>
  <c r="E23" i="1" a="1"/>
  <c r="E23" i="1" s="1"/>
  <c r="R30" i="1" l="1"/>
  <c r="S30" i="1" s="1"/>
  <c r="R35" i="1"/>
  <c r="S35" i="1" s="1"/>
  <c r="R28" i="1"/>
  <c r="S28" i="1" s="1"/>
  <c r="R48" i="1"/>
  <c r="S48" i="1" s="1"/>
  <c r="R46" i="1"/>
  <c r="S46" i="1" s="1"/>
  <c r="R23" i="1"/>
  <c r="S23" i="1" s="1"/>
  <c r="R40" i="1"/>
  <c r="S40" i="1" s="1"/>
  <c r="R33" i="1"/>
  <c r="S33" i="1" s="1"/>
  <c r="R44" i="1"/>
  <c r="S44" i="1" s="1"/>
  <c r="R31" i="1"/>
  <c r="S31" i="1" s="1"/>
  <c r="R47" i="1"/>
  <c r="S47" i="1" s="1"/>
  <c r="S45" i="1"/>
  <c r="H3" i="6" l="1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2" i="6"/>
  <c r="H2" i="6"/>
  <c r="I2" i="6"/>
  <c r="J2" i="6"/>
  <c r="K2" i="6"/>
  <c r="L2" i="6"/>
  <c r="M2" i="6"/>
  <c r="N2" i="6"/>
  <c r="O2" i="6"/>
  <c r="P2" i="6"/>
  <c r="Q2" i="6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2" i="6"/>
  <c r="B10" i="1"/>
  <c r="E206" i="1" a="1"/>
  <c r="E206" i="1" s="1"/>
  <c r="D206" i="1" a="1"/>
  <c r="D206" i="1" s="1"/>
  <c r="C206" i="1" a="1"/>
  <c r="C206" i="1" s="1"/>
  <c r="B206" i="1" a="1"/>
  <c r="B206" i="1" s="1"/>
  <c r="A206" i="1" a="1"/>
  <c r="A206" i="1" s="1"/>
  <c r="E205" i="1" a="1"/>
  <c r="E205" i="1" s="1"/>
  <c r="D205" i="1" a="1"/>
  <c r="D205" i="1" s="1"/>
  <c r="C205" i="1" a="1"/>
  <c r="C205" i="1" s="1"/>
  <c r="B205" i="1" a="1"/>
  <c r="B205" i="1" s="1"/>
  <c r="A205" i="1" a="1"/>
  <c r="A205" i="1" s="1"/>
  <c r="E204" i="1" a="1"/>
  <c r="E204" i="1" s="1"/>
  <c r="D204" i="1" a="1"/>
  <c r="D204" i="1" s="1"/>
  <c r="C204" i="1" a="1"/>
  <c r="C204" i="1" s="1"/>
  <c r="B204" i="1" a="1"/>
  <c r="B204" i="1" s="1"/>
  <c r="A204" i="1" a="1"/>
  <c r="A204" i="1" s="1"/>
  <c r="E203" i="1" a="1"/>
  <c r="E203" i="1" s="1"/>
  <c r="D203" i="1" a="1"/>
  <c r="D203" i="1" s="1"/>
  <c r="C203" i="1" a="1"/>
  <c r="C203" i="1" s="1"/>
  <c r="B203" i="1" a="1"/>
  <c r="B203" i="1" s="1"/>
  <c r="A203" i="1" a="1"/>
  <c r="A203" i="1" s="1"/>
  <c r="E202" i="1" a="1"/>
  <c r="E202" i="1" s="1"/>
  <c r="D202" i="1" a="1"/>
  <c r="D202" i="1" s="1"/>
  <c r="C202" i="1" a="1"/>
  <c r="C202" i="1" s="1"/>
  <c r="B202" i="1" a="1"/>
  <c r="B202" i="1" s="1"/>
  <c r="A202" i="1" a="1"/>
  <c r="A202" i="1" s="1"/>
  <c r="E201" i="1" a="1"/>
  <c r="E201" i="1" s="1"/>
  <c r="D201" i="1" a="1"/>
  <c r="D201" i="1" s="1"/>
  <c r="C201" i="1" a="1"/>
  <c r="C201" i="1" s="1"/>
  <c r="B201" i="1" a="1"/>
  <c r="B201" i="1" s="1"/>
  <c r="A201" i="1" a="1"/>
  <c r="A201" i="1" s="1"/>
  <c r="E200" i="1" a="1"/>
  <c r="E200" i="1" s="1"/>
  <c r="D200" i="1" a="1"/>
  <c r="D200" i="1" s="1"/>
  <c r="C200" i="1" a="1"/>
  <c r="C200" i="1" s="1"/>
  <c r="B200" i="1" a="1"/>
  <c r="B200" i="1" s="1"/>
  <c r="A200" i="1" a="1"/>
  <c r="A200" i="1" s="1"/>
  <c r="E199" i="1" a="1"/>
  <c r="E199" i="1" s="1"/>
  <c r="D199" i="1" a="1"/>
  <c r="D199" i="1" s="1"/>
  <c r="C199" i="1" a="1"/>
  <c r="C199" i="1" s="1"/>
  <c r="B199" i="1" a="1"/>
  <c r="B199" i="1" s="1"/>
  <c r="A199" i="1" a="1"/>
  <c r="A199" i="1" s="1"/>
  <c r="E198" i="1" a="1"/>
  <c r="E198" i="1" s="1"/>
  <c r="D198" i="1" a="1"/>
  <c r="D198" i="1" s="1"/>
  <c r="C198" i="1" a="1"/>
  <c r="C198" i="1" s="1"/>
  <c r="B198" i="1" a="1"/>
  <c r="B198" i="1" s="1"/>
  <c r="A198" i="1" a="1"/>
  <c r="A198" i="1" s="1"/>
  <c r="E197" i="1" a="1"/>
  <c r="E197" i="1" s="1"/>
  <c r="D197" i="1" a="1"/>
  <c r="D197" i="1" s="1"/>
  <c r="C197" i="1" a="1"/>
  <c r="C197" i="1" s="1"/>
  <c r="B197" i="1" a="1"/>
  <c r="B197" i="1" s="1"/>
  <c r="A197" i="1" a="1"/>
  <c r="A197" i="1" s="1"/>
  <c r="E196" i="1" a="1"/>
  <c r="E196" i="1" s="1"/>
  <c r="D196" i="1" a="1"/>
  <c r="D196" i="1" s="1"/>
  <c r="C196" i="1" a="1"/>
  <c r="C196" i="1" s="1"/>
  <c r="B196" i="1" a="1"/>
  <c r="B196" i="1" s="1"/>
  <c r="A196" i="1" a="1"/>
  <c r="A196" i="1" s="1"/>
  <c r="E195" i="1" a="1"/>
  <c r="E195" i="1" s="1"/>
  <c r="D195" i="1" a="1"/>
  <c r="D195" i="1" s="1"/>
  <c r="C195" i="1" a="1"/>
  <c r="C195" i="1" s="1"/>
  <c r="B195" i="1" a="1"/>
  <c r="B195" i="1" s="1"/>
  <c r="A195" i="1" a="1"/>
  <c r="A195" i="1" s="1"/>
  <c r="E194" i="1" a="1"/>
  <c r="E194" i="1" s="1"/>
  <c r="D194" i="1" a="1"/>
  <c r="D194" i="1" s="1"/>
  <c r="C194" i="1" a="1"/>
  <c r="C194" i="1" s="1"/>
  <c r="B194" i="1" a="1"/>
  <c r="B194" i="1" s="1"/>
  <c r="A194" i="1" a="1"/>
  <c r="A194" i="1" s="1"/>
  <c r="E193" i="1" a="1"/>
  <c r="E193" i="1" s="1"/>
  <c r="D193" i="1" a="1"/>
  <c r="D193" i="1" s="1"/>
  <c r="C193" i="1" a="1"/>
  <c r="C193" i="1" s="1"/>
  <c r="B193" i="1" a="1"/>
  <c r="B193" i="1" s="1"/>
  <c r="A193" i="1" a="1"/>
  <c r="A193" i="1" s="1"/>
  <c r="E192" i="1" a="1"/>
  <c r="E192" i="1" s="1"/>
  <c r="D192" i="1" a="1"/>
  <c r="D192" i="1" s="1"/>
  <c r="C192" i="1" a="1"/>
  <c r="C192" i="1" s="1"/>
  <c r="B192" i="1" a="1"/>
  <c r="B192" i="1" s="1"/>
  <c r="A192" i="1" a="1"/>
  <c r="A192" i="1" s="1"/>
  <c r="E191" i="1" a="1"/>
  <c r="E191" i="1" s="1"/>
  <c r="D191" i="1" a="1"/>
  <c r="D191" i="1" s="1"/>
  <c r="C191" i="1" a="1"/>
  <c r="C191" i="1" s="1"/>
  <c r="B191" i="1" a="1"/>
  <c r="B191" i="1" s="1"/>
  <c r="A191" i="1" a="1"/>
  <c r="A191" i="1" s="1"/>
  <c r="E190" i="1" a="1"/>
  <c r="E190" i="1" s="1"/>
  <c r="D190" i="1" a="1"/>
  <c r="D190" i="1" s="1"/>
  <c r="C190" i="1" a="1"/>
  <c r="C190" i="1" s="1"/>
  <c r="B190" i="1" a="1"/>
  <c r="B190" i="1" s="1"/>
  <c r="A190" i="1" a="1"/>
  <c r="A190" i="1" s="1"/>
  <c r="E189" i="1" a="1"/>
  <c r="E189" i="1" s="1"/>
  <c r="D189" i="1" a="1"/>
  <c r="D189" i="1" s="1"/>
  <c r="C189" i="1" a="1"/>
  <c r="C189" i="1" s="1"/>
  <c r="B189" i="1" a="1"/>
  <c r="B189" i="1" s="1"/>
  <c r="A189" i="1" a="1"/>
  <c r="A189" i="1" s="1"/>
  <c r="E188" i="1" a="1"/>
  <c r="E188" i="1" s="1"/>
  <c r="D188" i="1" a="1"/>
  <c r="D188" i="1" s="1"/>
  <c r="C188" i="1" a="1"/>
  <c r="C188" i="1" s="1"/>
  <c r="B188" i="1" a="1"/>
  <c r="B188" i="1" s="1"/>
  <c r="A188" i="1" a="1"/>
  <c r="A188" i="1" s="1"/>
  <c r="E187" i="1" a="1"/>
  <c r="E187" i="1" s="1"/>
  <c r="D187" i="1" a="1"/>
  <c r="D187" i="1" s="1"/>
  <c r="C187" i="1" a="1"/>
  <c r="C187" i="1" s="1"/>
  <c r="B187" i="1" a="1"/>
  <c r="B187" i="1" s="1"/>
  <c r="A187" i="1" a="1"/>
  <c r="A187" i="1" s="1"/>
  <c r="E186" i="1" a="1"/>
  <c r="E186" i="1" s="1"/>
  <c r="D186" i="1" a="1"/>
  <c r="D186" i="1" s="1"/>
  <c r="C186" i="1" a="1"/>
  <c r="C186" i="1" s="1"/>
  <c r="B186" i="1" a="1"/>
  <c r="B186" i="1" s="1"/>
  <c r="A186" i="1" a="1"/>
  <c r="A186" i="1" s="1"/>
  <c r="E185" i="1" a="1"/>
  <c r="E185" i="1" s="1"/>
  <c r="D185" i="1" a="1"/>
  <c r="D185" i="1" s="1"/>
  <c r="C185" i="1" a="1"/>
  <c r="C185" i="1" s="1"/>
  <c r="B185" i="1" a="1"/>
  <c r="B185" i="1" s="1"/>
  <c r="A185" i="1" a="1"/>
  <c r="A185" i="1" s="1"/>
  <c r="E184" i="1" a="1"/>
  <c r="E184" i="1" s="1"/>
  <c r="D184" i="1" a="1"/>
  <c r="D184" i="1" s="1"/>
  <c r="C184" i="1" a="1"/>
  <c r="C184" i="1" s="1"/>
  <c r="B184" i="1" a="1"/>
  <c r="B184" i="1" s="1"/>
  <c r="A184" i="1" a="1"/>
  <c r="A184" i="1" s="1"/>
  <c r="E183" i="1" a="1"/>
  <c r="E183" i="1" s="1"/>
  <c r="D183" i="1" a="1"/>
  <c r="D183" i="1" s="1"/>
  <c r="C183" i="1" a="1"/>
  <c r="C183" i="1" s="1"/>
  <c r="B183" i="1" a="1"/>
  <c r="B183" i="1" s="1"/>
  <c r="A183" i="1" a="1"/>
  <c r="A183" i="1" s="1"/>
  <c r="E182" i="1" a="1"/>
  <c r="E182" i="1" s="1"/>
  <c r="D182" i="1" a="1"/>
  <c r="D182" i="1" s="1"/>
  <c r="C182" i="1" a="1"/>
  <c r="C182" i="1" s="1"/>
  <c r="B182" i="1" a="1"/>
  <c r="B182" i="1" s="1"/>
  <c r="A182" i="1" a="1"/>
  <c r="A182" i="1" s="1"/>
  <c r="E181" i="1" a="1"/>
  <c r="E181" i="1" s="1"/>
  <c r="D181" i="1" a="1"/>
  <c r="D181" i="1" s="1"/>
  <c r="C181" i="1" a="1"/>
  <c r="C181" i="1" s="1"/>
  <c r="B181" i="1" a="1"/>
  <c r="B181" i="1" s="1"/>
  <c r="A181" i="1" a="1"/>
  <c r="A181" i="1" s="1"/>
  <c r="E180" i="1" a="1"/>
  <c r="E180" i="1" s="1"/>
  <c r="D180" i="1" a="1"/>
  <c r="D180" i="1" s="1"/>
  <c r="C180" i="1" a="1"/>
  <c r="C180" i="1" s="1"/>
  <c r="B180" i="1" a="1"/>
  <c r="B180" i="1" s="1"/>
  <c r="A180" i="1" a="1"/>
  <c r="A180" i="1" s="1"/>
  <c r="E179" i="1" a="1"/>
  <c r="E179" i="1" s="1"/>
  <c r="D179" i="1" a="1"/>
  <c r="D179" i="1" s="1"/>
  <c r="C179" i="1" a="1"/>
  <c r="C179" i="1" s="1"/>
  <c r="B179" i="1" a="1"/>
  <c r="B179" i="1" s="1"/>
  <c r="A179" i="1" a="1"/>
  <c r="A179" i="1" s="1"/>
  <c r="E178" i="1" a="1"/>
  <c r="E178" i="1" s="1"/>
  <c r="D178" i="1" a="1"/>
  <c r="D178" i="1" s="1"/>
  <c r="C178" i="1" a="1"/>
  <c r="C178" i="1" s="1"/>
  <c r="B178" i="1" a="1"/>
  <c r="B178" i="1" s="1"/>
  <c r="A178" i="1" a="1"/>
  <c r="A178" i="1" s="1"/>
  <c r="E177" i="1" a="1"/>
  <c r="E177" i="1" s="1"/>
  <c r="D177" i="1" a="1"/>
  <c r="D177" i="1" s="1"/>
  <c r="C177" i="1" a="1"/>
  <c r="C177" i="1" s="1"/>
  <c r="B177" i="1" a="1"/>
  <c r="B177" i="1" s="1"/>
  <c r="A177" i="1" a="1"/>
  <c r="A177" i="1" s="1"/>
  <c r="E176" i="1" a="1"/>
  <c r="E176" i="1" s="1"/>
  <c r="D176" i="1" a="1"/>
  <c r="D176" i="1" s="1"/>
  <c r="C176" i="1" a="1"/>
  <c r="C176" i="1" s="1"/>
  <c r="B176" i="1" a="1"/>
  <c r="B176" i="1" s="1"/>
  <c r="A176" i="1" a="1"/>
  <c r="A176" i="1" s="1"/>
  <c r="E175" i="1" a="1"/>
  <c r="E175" i="1" s="1"/>
  <c r="D175" i="1" a="1"/>
  <c r="D175" i="1" s="1"/>
  <c r="C175" i="1" a="1"/>
  <c r="C175" i="1" s="1"/>
  <c r="B175" i="1" a="1"/>
  <c r="B175" i="1" s="1"/>
  <c r="A175" i="1" a="1"/>
  <c r="A175" i="1" s="1"/>
  <c r="E174" i="1" a="1"/>
  <c r="E174" i="1" s="1"/>
  <c r="D174" i="1" a="1"/>
  <c r="D174" i="1" s="1"/>
  <c r="C174" i="1" a="1"/>
  <c r="C174" i="1" s="1"/>
  <c r="B174" i="1" a="1"/>
  <c r="B174" i="1" s="1"/>
  <c r="A174" i="1" a="1"/>
  <c r="A174" i="1" s="1"/>
  <c r="E173" i="1" a="1"/>
  <c r="E173" i="1" s="1"/>
  <c r="D173" i="1" a="1"/>
  <c r="D173" i="1" s="1"/>
  <c r="C173" i="1" a="1"/>
  <c r="C173" i="1" s="1"/>
  <c r="B173" i="1" a="1"/>
  <c r="B173" i="1" s="1"/>
  <c r="A173" i="1" a="1"/>
  <c r="A173" i="1" s="1"/>
  <c r="E172" i="1" a="1"/>
  <c r="E172" i="1" s="1"/>
  <c r="D172" i="1" a="1"/>
  <c r="D172" i="1" s="1"/>
  <c r="C172" i="1" a="1"/>
  <c r="C172" i="1" s="1"/>
  <c r="B172" i="1" a="1"/>
  <c r="B172" i="1" s="1"/>
  <c r="A172" i="1" a="1"/>
  <c r="A172" i="1" s="1"/>
  <c r="E171" i="1" a="1"/>
  <c r="E171" i="1" s="1"/>
  <c r="D171" i="1" a="1"/>
  <c r="D171" i="1" s="1"/>
  <c r="C171" i="1" a="1"/>
  <c r="C171" i="1" s="1"/>
  <c r="B171" i="1" a="1"/>
  <c r="B171" i="1" s="1"/>
  <c r="A171" i="1" a="1"/>
  <c r="A171" i="1" s="1"/>
  <c r="E170" i="1" a="1"/>
  <c r="E170" i="1" s="1"/>
  <c r="D170" i="1" a="1"/>
  <c r="D170" i="1" s="1"/>
  <c r="C170" i="1" a="1"/>
  <c r="C170" i="1" s="1"/>
  <c r="B170" i="1" a="1"/>
  <c r="B170" i="1" s="1"/>
  <c r="A170" i="1" a="1"/>
  <c r="A170" i="1" s="1"/>
  <c r="E169" i="1" a="1"/>
  <c r="E169" i="1" s="1"/>
  <c r="D169" i="1" a="1"/>
  <c r="D169" i="1" s="1"/>
  <c r="C169" i="1" a="1"/>
  <c r="C169" i="1" s="1"/>
  <c r="B169" i="1" a="1"/>
  <c r="B169" i="1" s="1"/>
  <c r="A169" i="1" a="1"/>
  <c r="A169" i="1" s="1"/>
  <c r="E168" i="1" a="1"/>
  <c r="E168" i="1" s="1"/>
  <c r="D168" i="1" a="1"/>
  <c r="D168" i="1" s="1"/>
  <c r="C168" i="1" a="1"/>
  <c r="C168" i="1" s="1"/>
  <c r="B168" i="1" a="1"/>
  <c r="B168" i="1" s="1"/>
  <c r="A168" i="1" a="1"/>
  <c r="A168" i="1" s="1"/>
  <c r="E167" i="1" a="1"/>
  <c r="E167" i="1" s="1"/>
  <c r="D167" i="1" a="1"/>
  <c r="D167" i="1" s="1"/>
  <c r="C167" i="1" a="1"/>
  <c r="C167" i="1" s="1"/>
  <c r="B167" i="1" a="1"/>
  <c r="B167" i="1" s="1"/>
  <c r="A167" i="1" a="1"/>
  <c r="A167" i="1" s="1"/>
  <c r="E166" i="1" a="1"/>
  <c r="E166" i="1" s="1"/>
  <c r="D166" i="1" a="1"/>
  <c r="D166" i="1" s="1"/>
  <c r="C166" i="1" a="1"/>
  <c r="C166" i="1" s="1"/>
  <c r="B166" i="1" a="1"/>
  <c r="B166" i="1" s="1"/>
  <c r="A166" i="1" a="1"/>
  <c r="A166" i="1" s="1"/>
  <c r="E165" i="1" a="1"/>
  <c r="E165" i="1" s="1"/>
  <c r="D165" i="1" a="1"/>
  <c r="D165" i="1" s="1"/>
  <c r="C165" i="1" a="1"/>
  <c r="C165" i="1" s="1"/>
  <c r="B165" i="1" a="1"/>
  <c r="B165" i="1" s="1"/>
  <c r="A165" i="1" a="1"/>
  <c r="A165" i="1" s="1"/>
  <c r="E164" i="1" a="1"/>
  <c r="E164" i="1" s="1"/>
  <c r="D164" i="1" a="1"/>
  <c r="D164" i="1" s="1"/>
  <c r="C164" i="1" a="1"/>
  <c r="C164" i="1" s="1"/>
  <c r="B164" i="1" a="1"/>
  <c r="B164" i="1" s="1"/>
  <c r="A164" i="1" a="1"/>
  <c r="A164" i="1" s="1"/>
  <c r="E163" i="1" a="1"/>
  <c r="E163" i="1" s="1"/>
  <c r="D163" i="1" a="1"/>
  <c r="D163" i="1" s="1"/>
  <c r="C163" i="1" a="1"/>
  <c r="C163" i="1" s="1"/>
  <c r="B163" i="1" a="1"/>
  <c r="B163" i="1" s="1"/>
  <c r="A163" i="1" a="1"/>
  <c r="A163" i="1" s="1"/>
  <c r="E162" i="1" a="1"/>
  <c r="E162" i="1" s="1"/>
  <c r="D162" i="1" a="1"/>
  <c r="D162" i="1" s="1"/>
  <c r="C162" i="1" a="1"/>
  <c r="C162" i="1" s="1"/>
  <c r="B162" i="1" a="1"/>
  <c r="B162" i="1" s="1"/>
  <c r="A162" i="1" a="1"/>
  <c r="A162" i="1" s="1"/>
  <c r="E161" i="1" a="1"/>
  <c r="E161" i="1" s="1"/>
  <c r="D161" i="1" a="1"/>
  <c r="D161" i="1" s="1"/>
  <c r="C161" i="1" a="1"/>
  <c r="C161" i="1" s="1"/>
  <c r="B161" i="1" a="1"/>
  <c r="B161" i="1" s="1"/>
  <c r="A161" i="1" a="1"/>
  <c r="A161" i="1" s="1"/>
  <c r="E160" i="1" a="1"/>
  <c r="E160" i="1" s="1"/>
  <c r="D160" i="1" a="1"/>
  <c r="D160" i="1" s="1"/>
  <c r="C160" i="1" a="1"/>
  <c r="C160" i="1" s="1"/>
  <c r="B160" i="1" a="1"/>
  <c r="B160" i="1" s="1"/>
  <c r="A160" i="1" a="1"/>
  <c r="A160" i="1" s="1"/>
  <c r="E159" i="1" a="1"/>
  <c r="E159" i="1" s="1"/>
  <c r="D159" i="1" a="1"/>
  <c r="D159" i="1" s="1"/>
  <c r="C159" i="1" a="1"/>
  <c r="C159" i="1" s="1"/>
  <c r="B159" i="1" a="1"/>
  <c r="B159" i="1" s="1"/>
  <c r="A159" i="1" a="1"/>
  <c r="A159" i="1" s="1"/>
  <c r="E158" i="1" a="1"/>
  <c r="E158" i="1" s="1"/>
  <c r="D158" i="1" a="1"/>
  <c r="D158" i="1" s="1"/>
  <c r="C158" i="1" a="1"/>
  <c r="C158" i="1" s="1"/>
  <c r="B158" i="1" a="1"/>
  <c r="B158" i="1" s="1"/>
  <c r="A158" i="1" a="1"/>
  <c r="A158" i="1" s="1"/>
  <c r="E157" i="1" a="1"/>
  <c r="E157" i="1" s="1"/>
  <c r="D157" i="1" a="1"/>
  <c r="D157" i="1" s="1"/>
  <c r="C157" i="1" a="1"/>
  <c r="C157" i="1" s="1"/>
  <c r="B157" i="1" a="1"/>
  <c r="B157" i="1" s="1"/>
  <c r="A157" i="1" a="1"/>
  <c r="A157" i="1" s="1"/>
  <c r="E156" i="1" a="1"/>
  <c r="E156" i="1" s="1"/>
  <c r="D156" i="1" a="1"/>
  <c r="D156" i="1" s="1"/>
  <c r="C156" i="1" a="1"/>
  <c r="C156" i="1" s="1"/>
  <c r="B156" i="1" a="1"/>
  <c r="B156" i="1" s="1"/>
  <c r="A156" i="1" a="1"/>
  <c r="A156" i="1" s="1"/>
  <c r="E155" i="1" a="1"/>
  <c r="E155" i="1" s="1"/>
  <c r="D155" i="1" a="1"/>
  <c r="D155" i="1" s="1"/>
  <c r="C155" i="1" a="1"/>
  <c r="C155" i="1" s="1"/>
  <c r="B155" i="1" a="1"/>
  <c r="B155" i="1" s="1"/>
  <c r="A155" i="1" a="1"/>
  <c r="A155" i="1" s="1"/>
  <c r="E154" i="1" a="1"/>
  <c r="E154" i="1" s="1"/>
  <c r="D154" i="1" a="1"/>
  <c r="D154" i="1" s="1"/>
  <c r="C154" i="1" a="1"/>
  <c r="C154" i="1" s="1"/>
  <c r="B154" i="1" a="1"/>
  <c r="B154" i="1" s="1"/>
  <c r="A154" i="1" a="1"/>
  <c r="A154" i="1" s="1"/>
  <c r="E153" i="1" a="1"/>
  <c r="E153" i="1" s="1"/>
  <c r="D153" i="1" a="1"/>
  <c r="D153" i="1" s="1"/>
  <c r="C153" i="1" a="1"/>
  <c r="C153" i="1" s="1"/>
  <c r="B153" i="1" a="1"/>
  <c r="B153" i="1" s="1"/>
  <c r="A153" i="1" a="1"/>
  <c r="A153" i="1" s="1"/>
  <c r="E152" i="1" a="1"/>
  <c r="E152" i="1" s="1"/>
  <c r="D152" i="1" a="1"/>
  <c r="D152" i="1" s="1"/>
  <c r="C152" i="1" a="1"/>
  <c r="C152" i="1" s="1"/>
  <c r="B152" i="1" a="1"/>
  <c r="B152" i="1" s="1"/>
  <c r="A152" i="1" a="1"/>
  <c r="A152" i="1" s="1"/>
  <c r="E151" i="1" a="1"/>
  <c r="E151" i="1" s="1"/>
  <c r="D151" i="1" a="1"/>
  <c r="D151" i="1" s="1"/>
  <c r="C151" i="1" a="1"/>
  <c r="C151" i="1" s="1"/>
  <c r="B151" i="1" a="1"/>
  <c r="B151" i="1" s="1"/>
  <c r="A151" i="1" a="1"/>
  <c r="A151" i="1" s="1"/>
  <c r="E150" i="1" a="1"/>
  <c r="E150" i="1" s="1"/>
  <c r="D150" i="1" a="1"/>
  <c r="D150" i="1" s="1"/>
  <c r="C150" i="1" a="1"/>
  <c r="C150" i="1" s="1"/>
  <c r="B150" i="1" a="1"/>
  <c r="B150" i="1" s="1"/>
  <c r="A150" i="1" a="1"/>
  <c r="A150" i="1" s="1"/>
  <c r="E149" i="1" a="1"/>
  <c r="E149" i="1" s="1"/>
  <c r="D149" i="1" a="1"/>
  <c r="D149" i="1" s="1"/>
  <c r="C149" i="1" a="1"/>
  <c r="C149" i="1" s="1"/>
  <c r="B149" i="1" a="1"/>
  <c r="B149" i="1" s="1"/>
  <c r="A149" i="1" a="1"/>
  <c r="A149" i="1" s="1"/>
  <c r="E148" i="1" a="1"/>
  <c r="E148" i="1" s="1"/>
  <c r="D148" i="1" a="1"/>
  <c r="D148" i="1" s="1"/>
  <c r="C148" i="1" a="1"/>
  <c r="C148" i="1" s="1"/>
  <c r="B148" i="1" a="1"/>
  <c r="B148" i="1" s="1"/>
  <c r="A148" i="1" a="1"/>
  <c r="A148" i="1" s="1"/>
  <c r="E147" i="1" a="1"/>
  <c r="E147" i="1" s="1"/>
  <c r="D147" i="1" a="1"/>
  <c r="D147" i="1" s="1"/>
  <c r="C147" i="1" a="1"/>
  <c r="C147" i="1" s="1"/>
  <c r="B147" i="1" a="1"/>
  <c r="B147" i="1" s="1"/>
  <c r="A147" i="1" a="1"/>
  <c r="A147" i="1" s="1"/>
  <c r="E146" i="1" a="1"/>
  <c r="E146" i="1" s="1"/>
  <c r="D146" i="1" a="1"/>
  <c r="D146" i="1" s="1"/>
  <c r="C146" i="1" a="1"/>
  <c r="C146" i="1" s="1"/>
  <c r="B146" i="1" a="1"/>
  <c r="B146" i="1" s="1"/>
  <c r="A146" i="1" a="1"/>
  <c r="A146" i="1" s="1"/>
  <c r="E145" i="1" a="1"/>
  <c r="E145" i="1" s="1"/>
  <c r="D145" i="1" a="1"/>
  <c r="D145" i="1" s="1"/>
  <c r="C145" i="1" a="1"/>
  <c r="C145" i="1" s="1"/>
  <c r="B145" i="1" a="1"/>
  <c r="B145" i="1" s="1"/>
  <c r="A145" i="1" a="1"/>
  <c r="A145" i="1" s="1"/>
  <c r="E144" i="1" a="1"/>
  <c r="E144" i="1" s="1"/>
  <c r="D144" i="1" a="1"/>
  <c r="D144" i="1" s="1"/>
  <c r="C144" i="1" a="1"/>
  <c r="C144" i="1" s="1"/>
  <c r="B144" i="1" a="1"/>
  <c r="B144" i="1" s="1"/>
  <c r="A144" i="1" a="1"/>
  <c r="A144" i="1" s="1"/>
  <c r="E143" i="1" a="1"/>
  <c r="E143" i="1" s="1"/>
  <c r="D143" i="1" a="1"/>
  <c r="D143" i="1" s="1"/>
  <c r="C143" i="1" a="1"/>
  <c r="C143" i="1" s="1"/>
  <c r="B143" i="1" a="1"/>
  <c r="B143" i="1" s="1"/>
  <c r="A143" i="1" a="1"/>
  <c r="A143" i="1" s="1"/>
  <c r="E142" i="1" a="1"/>
  <c r="E142" i="1" s="1"/>
  <c r="D142" i="1" a="1"/>
  <c r="D142" i="1" s="1"/>
  <c r="C142" i="1" a="1"/>
  <c r="C142" i="1" s="1"/>
  <c r="B142" i="1" a="1"/>
  <c r="B142" i="1" s="1"/>
  <c r="A142" i="1" a="1"/>
  <c r="A142" i="1" s="1"/>
  <c r="E141" i="1" a="1"/>
  <c r="E141" i="1" s="1"/>
  <c r="D141" i="1" a="1"/>
  <c r="D141" i="1" s="1"/>
  <c r="C141" i="1" a="1"/>
  <c r="C141" i="1" s="1"/>
  <c r="B141" i="1" a="1"/>
  <c r="B141" i="1" s="1"/>
  <c r="A141" i="1" a="1"/>
  <c r="A141" i="1" s="1"/>
  <c r="E140" i="1" a="1"/>
  <c r="E140" i="1" s="1"/>
  <c r="D140" i="1" a="1"/>
  <c r="D140" i="1" s="1"/>
  <c r="C140" i="1" a="1"/>
  <c r="C140" i="1" s="1"/>
  <c r="B140" i="1" a="1"/>
  <c r="B140" i="1" s="1"/>
  <c r="A140" i="1" a="1"/>
  <c r="A140" i="1" s="1"/>
  <c r="E139" i="1" a="1"/>
  <c r="E139" i="1" s="1"/>
  <c r="D139" i="1" a="1"/>
  <c r="D139" i="1" s="1"/>
  <c r="C139" i="1" a="1"/>
  <c r="C139" i="1" s="1"/>
  <c r="B139" i="1" a="1"/>
  <c r="B139" i="1" s="1"/>
  <c r="A139" i="1" a="1"/>
  <c r="A139" i="1" s="1"/>
  <c r="E138" i="1" a="1"/>
  <c r="E138" i="1" s="1"/>
  <c r="D138" i="1" a="1"/>
  <c r="D138" i="1" s="1"/>
  <c r="C138" i="1" a="1"/>
  <c r="C138" i="1" s="1"/>
  <c r="B138" i="1" a="1"/>
  <c r="B138" i="1" s="1"/>
  <c r="A138" i="1" a="1"/>
  <c r="A138" i="1" s="1"/>
  <c r="E137" i="1" a="1"/>
  <c r="E137" i="1" s="1"/>
  <c r="D137" i="1" a="1"/>
  <c r="D137" i="1" s="1"/>
  <c r="C137" i="1" a="1"/>
  <c r="C137" i="1" s="1"/>
  <c r="B137" i="1" a="1"/>
  <c r="B137" i="1" s="1"/>
  <c r="A137" i="1" a="1"/>
  <c r="A137" i="1" s="1"/>
  <c r="E136" i="1" a="1"/>
  <c r="E136" i="1" s="1"/>
  <c r="D136" i="1" a="1"/>
  <c r="D136" i="1" s="1"/>
  <c r="C136" i="1" a="1"/>
  <c r="C136" i="1" s="1"/>
  <c r="B136" i="1" a="1"/>
  <c r="B136" i="1" s="1"/>
  <c r="A136" i="1" a="1"/>
  <c r="A136" i="1" s="1"/>
  <c r="E135" i="1" a="1"/>
  <c r="E135" i="1" s="1"/>
  <c r="D135" i="1" a="1"/>
  <c r="D135" i="1" s="1"/>
  <c r="C135" i="1" a="1"/>
  <c r="C135" i="1" s="1"/>
  <c r="B135" i="1" a="1"/>
  <c r="B135" i="1" s="1"/>
  <c r="A135" i="1" a="1"/>
  <c r="A135" i="1" s="1"/>
  <c r="E134" i="1" a="1"/>
  <c r="E134" i="1" s="1"/>
  <c r="D134" i="1" a="1"/>
  <c r="D134" i="1" s="1"/>
  <c r="C134" i="1" a="1"/>
  <c r="C134" i="1" s="1"/>
  <c r="B134" i="1" a="1"/>
  <c r="B134" i="1" s="1"/>
  <c r="A134" i="1" a="1"/>
  <c r="A134" i="1" s="1"/>
  <c r="E133" i="1" a="1"/>
  <c r="E133" i="1" s="1"/>
  <c r="D133" i="1" a="1"/>
  <c r="D133" i="1" s="1"/>
  <c r="C133" i="1" a="1"/>
  <c r="C133" i="1" s="1"/>
  <c r="B133" i="1" a="1"/>
  <c r="B133" i="1" s="1"/>
  <c r="A133" i="1" a="1"/>
  <c r="A133" i="1" s="1"/>
  <c r="E132" i="1" a="1"/>
  <c r="E132" i="1" s="1"/>
  <c r="D132" i="1" a="1"/>
  <c r="D132" i="1" s="1"/>
  <c r="C132" i="1" a="1"/>
  <c r="C132" i="1" s="1"/>
  <c r="B132" i="1" a="1"/>
  <c r="B132" i="1" s="1"/>
  <c r="A132" i="1" a="1"/>
  <c r="A132" i="1" s="1"/>
  <c r="E131" i="1" a="1"/>
  <c r="E131" i="1" s="1"/>
  <c r="D131" i="1" a="1"/>
  <c r="D131" i="1" s="1"/>
  <c r="C131" i="1" a="1"/>
  <c r="C131" i="1" s="1"/>
  <c r="B131" i="1" a="1"/>
  <c r="B131" i="1" s="1"/>
  <c r="A131" i="1" a="1"/>
  <c r="A131" i="1" s="1"/>
  <c r="E130" i="1" a="1"/>
  <c r="E130" i="1" s="1"/>
  <c r="D130" i="1" a="1"/>
  <c r="D130" i="1" s="1"/>
  <c r="C130" i="1" a="1"/>
  <c r="C130" i="1" s="1"/>
  <c r="B130" i="1" a="1"/>
  <c r="B130" i="1" s="1"/>
  <c r="A130" i="1" a="1"/>
  <c r="A130" i="1" s="1"/>
  <c r="E129" i="1" a="1"/>
  <c r="E129" i="1" s="1"/>
  <c r="D129" i="1" a="1"/>
  <c r="D129" i="1" s="1"/>
  <c r="C129" i="1" a="1"/>
  <c r="C129" i="1" s="1"/>
  <c r="B129" i="1" a="1"/>
  <c r="B129" i="1" s="1"/>
  <c r="A129" i="1" a="1"/>
  <c r="A129" i="1" s="1"/>
  <c r="E128" i="1" a="1"/>
  <c r="E128" i="1" s="1"/>
  <c r="D128" i="1" a="1"/>
  <c r="D128" i="1" s="1"/>
  <c r="C128" i="1" a="1"/>
  <c r="C128" i="1" s="1"/>
  <c r="B128" i="1" a="1"/>
  <c r="B128" i="1" s="1"/>
  <c r="A128" i="1" a="1"/>
  <c r="A128" i="1" s="1"/>
  <c r="E127" i="1" a="1"/>
  <c r="E127" i="1" s="1"/>
  <c r="D127" i="1" a="1"/>
  <c r="D127" i="1" s="1"/>
  <c r="C127" i="1" a="1"/>
  <c r="C127" i="1" s="1"/>
  <c r="B127" i="1" a="1"/>
  <c r="B127" i="1" s="1"/>
  <c r="A127" i="1" a="1"/>
  <c r="A127" i="1" s="1"/>
  <c r="E126" i="1" a="1"/>
  <c r="E126" i="1" s="1"/>
  <c r="D126" i="1" a="1"/>
  <c r="D126" i="1" s="1"/>
  <c r="C126" i="1" a="1"/>
  <c r="C126" i="1" s="1"/>
  <c r="B126" i="1" a="1"/>
  <c r="B126" i="1" s="1"/>
  <c r="A126" i="1" a="1"/>
  <c r="A126" i="1" s="1"/>
  <c r="E125" i="1" a="1"/>
  <c r="E125" i="1" s="1"/>
  <c r="D125" i="1" a="1"/>
  <c r="D125" i="1" s="1"/>
  <c r="C125" i="1" a="1"/>
  <c r="C125" i="1" s="1"/>
  <c r="B125" i="1" a="1"/>
  <c r="B125" i="1" s="1"/>
  <c r="A125" i="1" a="1"/>
  <c r="A125" i="1" s="1"/>
  <c r="E124" i="1" a="1"/>
  <c r="E124" i="1" s="1"/>
  <c r="D124" i="1" a="1"/>
  <c r="D124" i="1" s="1"/>
  <c r="C124" i="1" a="1"/>
  <c r="C124" i="1" s="1"/>
  <c r="B124" i="1" a="1"/>
  <c r="B124" i="1" s="1"/>
  <c r="A124" i="1" a="1"/>
  <c r="A124" i="1" s="1"/>
  <c r="E123" i="1" a="1"/>
  <c r="E123" i="1" s="1"/>
  <c r="D123" i="1" a="1"/>
  <c r="D123" i="1" s="1"/>
  <c r="C123" i="1" a="1"/>
  <c r="C123" i="1" s="1"/>
  <c r="B123" i="1" a="1"/>
  <c r="B123" i="1" s="1"/>
  <c r="A123" i="1" a="1"/>
  <c r="A123" i="1" s="1"/>
  <c r="E122" i="1" a="1"/>
  <c r="E122" i="1" s="1"/>
  <c r="D122" i="1" a="1"/>
  <c r="D122" i="1" s="1"/>
  <c r="C122" i="1" a="1"/>
  <c r="C122" i="1" s="1"/>
  <c r="B122" i="1" a="1"/>
  <c r="B122" i="1" s="1"/>
  <c r="A122" i="1" a="1"/>
  <c r="A122" i="1" s="1"/>
  <c r="E121" i="1" a="1"/>
  <c r="E121" i="1" s="1"/>
  <c r="D121" i="1" a="1"/>
  <c r="D121" i="1" s="1"/>
  <c r="C121" i="1" a="1"/>
  <c r="C121" i="1" s="1"/>
  <c r="B121" i="1" a="1"/>
  <c r="B121" i="1" s="1"/>
  <c r="A121" i="1" a="1"/>
  <c r="A121" i="1" s="1"/>
  <c r="E120" i="1" a="1"/>
  <c r="E120" i="1" s="1"/>
  <c r="D120" i="1" a="1"/>
  <c r="D120" i="1" s="1"/>
  <c r="C120" i="1" a="1"/>
  <c r="C120" i="1" s="1"/>
  <c r="B120" i="1" a="1"/>
  <c r="B120" i="1" s="1"/>
  <c r="A120" i="1" a="1"/>
  <c r="A120" i="1" s="1"/>
  <c r="E119" i="1" a="1"/>
  <c r="E119" i="1" s="1"/>
  <c r="D119" i="1" a="1"/>
  <c r="D119" i="1" s="1"/>
  <c r="C119" i="1" a="1"/>
  <c r="C119" i="1" s="1"/>
  <c r="B119" i="1" a="1"/>
  <c r="B119" i="1" s="1"/>
  <c r="A119" i="1" a="1"/>
  <c r="A119" i="1" s="1"/>
  <c r="E118" i="1" a="1"/>
  <c r="E118" i="1" s="1"/>
  <c r="D118" i="1" a="1"/>
  <c r="D118" i="1" s="1"/>
  <c r="C118" i="1" a="1"/>
  <c r="C118" i="1" s="1"/>
  <c r="B118" i="1" a="1"/>
  <c r="B118" i="1" s="1"/>
  <c r="A118" i="1" a="1"/>
  <c r="A118" i="1" s="1"/>
  <c r="E117" i="1" a="1"/>
  <c r="E117" i="1" s="1"/>
  <c r="D117" i="1" a="1"/>
  <c r="D117" i="1" s="1"/>
  <c r="C117" i="1" a="1"/>
  <c r="C117" i="1" s="1"/>
  <c r="B117" i="1" a="1"/>
  <c r="B117" i="1" s="1"/>
  <c r="A117" i="1" a="1"/>
  <c r="A117" i="1" s="1"/>
  <c r="E116" i="1" a="1"/>
  <c r="E116" i="1" s="1"/>
  <c r="D116" i="1" a="1"/>
  <c r="D116" i="1" s="1"/>
  <c r="C116" i="1" a="1"/>
  <c r="C116" i="1" s="1"/>
  <c r="B116" i="1" a="1"/>
  <c r="B116" i="1" s="1"/>
  <c r="A116" i="1" a="1"/>
  <c r="A116" i="1" s="1"/>
  <c r="E115" i="1" a="1"/>
  <c r="E115" i="1" s="1"/>
  <c r="D115" i="1" a="1"/>
  <c r="D115" i="1" s="1"/>
  <c r="C115" i="1" a="1"/>
  <c r="C115" i="1" s="1"/>
  <c r="B115" i="1" a="1"/>
  <c r="B115" i="1" s="1"/>
  <c r="A115" i="1" a="1"/>
  <c r="A115" i="1" s="1"/>
  <c r="E114" i="1" a="1"/>
  <c r="E114" i="1" s="1"/>
  <c r="D114" i="1" a="1"/>
  <c r="D114" i="1" s="1"/>
  <c r="C114" i="1" a="1"/>
  <c r="C114" i="1" s="1"/>
  <c r="B114" i="1" a="1"/>
  <c r="B114" i="1" s="1"/>
  <c r="A114" i="1" a="1"/>
  <c r="A114" i="1" s="1"/>
  <c r="E113" i="1" a="1"/>
  <c r="E113" i="1" s="1"/>
  <c r="D113" i="1" a="1"/>
  <c r="D113" i="1" s="1"/>
  <c r="C113" i="1" a="1"/>
  <c r="C113" i="1" s="1"/>
  <c r="B113" i="1" a="1"/>
  <c r="B113" i="1" s="1"/>
  <c r="A113" i="1" a="1"/>
  <c r="A113" i="1" s="1"/>
  <c r="E112" i="1" a="1"/>
  <c r="E112" i="1" s="1"/>
  <c r="D112" i="1" a="1"/>
  <c r="D112" i="1" s="1"/>
  <c r="C112" i="1" a="1"/>
  <c r="C112" i="1" s="1"/>
  <c r="B112" i="1" a="1"/>
  <c r="B112" i="1" s="1"/>
  <c r="A112" i="1" a="1"/>
  <c r="A112" i="1" s="1"/>
  <c r="E111" i="1" a="1"/>
  <c r="E111" i="1" s="1"/>
  <c r="D111" i="1" a="1"/>
  <c r="D111" i="1" s="1"/>
  <c r="C111" i="1" a="1"/>
  <c r="C111" i="1" s="1"/>
  <c r="B111" i="1" a="1"/>
  <c r="B111" i="1" s="1"/>
  <c r="A111" i="1" a="1"/>
  <c r="A111" i="1" s="1"/>
  <c r="E110" i="1" a="1"/>
  <c r="E110" i="1" s="1"/>
  <c r="D110" i="1" a="1"/>
  <c r="D110" i="1" s="1"/>
  <c r="C110" i="1" a="1"/>
  <c r="C110" i="1" s="1"/>
  <c r="B110" i="1" a="1"/>
  <c r="B110" i="1" s="1"/>
  <c r="A110" i="1" a="1"/>
  <c r="A110" i="1" s="1"/>
  <c r="E109" i="1" a="1"/>
  <c r="E109" i="1" s="1"/>
  <c r="D109" i="1" a="1"/>
  <c r="D109" i="1" s="1"/>
  <c r="C109" i="1" a="1"/>
  <c r="C109" i="1" s="1"/>
  <c r="B109" i="1" a="1"/>
  <c r="B109" i="1" s="1"/>
  <c r="A109" i="1" a="1"/>
  <c r="A109" i="1" s="1"/>
  <c r="E108" i="1" a="1"/>
  <c r="E108" i="1" s="1"/>
  <c r="D108" i="1" a="1"/>
  <c r="D108" i="1" s="1"/>
  <c r="C108" i="1" a="1"/>
  <c r="C108" i="1" s="1"/>
  <c r="B108" i="1" a="1"/>
  <c r="B108" i="1" s="1"/>
  <c r="A108" i="1" a="1"/>
  <c r="A108" i="1" s="1"/>
  <c r="E107" i="1" a="1"/>
  <c r="E107" i="1" s="1"/>
  <c r="D107" i="1" a="1"/>
  <c r="D107" i="1" s="1"/>
  <c r="C107" i="1" a="1"/>
  <c r="C107" i="1" s="1"/>
  <c r="B107" i="1" a="1"/>
  <c r="B107" i="1" s="1"/>
  <c r="A107" i="1" a="1"/>
  <c r="A107" i="1" s="1"/>
  <c r="E106" i="1" a="1"/>
  <c r="E106" i="1" s="1"/>
  <c r="D106" i="1" a="1"/>
  <c r="D106" i="1" s="1"/>
  <c r="C106" i="1" a="1"/>
  <c r="C106" i="1" s="1"/>
  <c r="B106" i="1" a="1"/>
  <c r="B106" i="1" s="1"/>
  <c r="A106" i="1" a="1"/>
  <c r="A106" i="1" s="1"/>
  <c r="E105" i="1" a="1"/>
  <c r="E105" i="1" s="1"/>
  <c r="D105" i="1" a="1"/>
  <c r="D105" i="1" s="1"/>
  <c r="C105" i="1" a="1"/>
  <c r="C105" i="1" s="1"/>
  <c r="B105" i="1" a="1"/>
  <c r="B105" i="1" s="1"/>
  <c r="A105" i="1" a="1"/>
  <c r="A105" i="1" s="1"/>
  <c r="E104" i="1" a="1"/>
  <c r="E104" i="1" s="1"/>
  <c r="D104" i="1" a="1"/>
  <c r="D104" i="1" s="1"/>
  <c r="C104" i="1" a="1"/>
  <c r="C104" i="1" s="1"/>
  <c r="B104" i="1" a="1"/>
  <c r="B104" i="1" s="1"/>
  <c r="A104" i="1" a="1"/>
  <c r="A104" i="1" s="1"/>
  <c r="E103" i="1" a="1"/>
  <c r="E103" i="1" s="1"/>
  <c r="D103" i="1" a="1"/>
  <c r="D103" i="1" s="1"/>
  <c r="C103" i="1" a="1"/>
  <c r="C103" i="1" s="1"/>
  <c r="B103" i="1" a="1"/>
  <c r="B103" i="1" s="1"/>
  <c r="A103" i="1" a="1"/>
  <c r="A103" i="1" s="1"/>
  <c r="E102" i="1" a="1"/>
  <c r="E102" i="1" s="1"/>
  <c r="D102" i="1" a="1"/>
  <c r="D102" i="1" s="1"/>
  <c r="C102" i="1" a="1"/>
  <c r="C102" i="1" s="1"/>
  <c r="B102" i="1" a="1"/>
  <c r="B102" i="1" s="1"/>
  <c r="A102" i="1" a="1"/>
  <c r="A102" i="1" s="1"/>
  <c r="E101" i="1" a="1"/>
  <c r="E101" i="1" s="1"/>
  <c r="D101" i="1" a="1"/>
  <c r="D101" i="1" s="1"/>
  <c r="C101" i="1" a="1"/>
  <c r="C101" i="1" s="1"/>
  <c r="B101" i="1" a="1"/>
  <c r="B101" i="1" s="1"/>
  <c r="A101" i="1" a="1"/>
  <c r="A101" i="1" s="1"/>
  <c r="E100" i="1" a="1"/>
  <c r="E100" i="1" s="1"/>
  <c r="D100" i="1" a="1"/>
  <c r="D100" i="1" s="1"/>
  <c r="C100" i="1" a="1"/>
  <c r="C100" i="1" s="1"/>
  <c r="B100" i="1" a="1"/>
  <c r="B100" i="1" s="1"/>
  <c r="A100" i="1" a="1"/>
  <c r="A100" i="1" s="1"/>
  <c r="E99" i="1" a="1"/>
  <c r="E99" i="1" s="1"/>
  <c r="D99" i="1" a="1"/>
  <c r="D99" i="1" s="1"/>
  <c r="C99" i="1" a="1"/>
  <c r="C99" i="1" s="1"/>
  <c r="B99" i="1" a="1"/>
  <c r="B99" i="1" s="1"/>
  <c r="A99" i="1" a="1"/>
  <c r="A99" i="1" s="1"/>
  <c r="E98" i="1" a="1"/>
  <c r="E98" i="1" s="1"/>
  <c r="D98" i="1" a="1"/>
  <c r="D98" i="1" s="1"/>
  <c r="C98" i="1" a="1"/>
  <c r="C98" i="1" s="1"/>
  <c r="B98" i="1" a="1"/>
  <c r="B98" i="1" s="1"/>
  <c r="A98" i="1" a="1"/>
  <c r="A98" i="1" s="1"/>
  <c r="E97" i="1" a="1"/>
  <c r="E97" i="1" s="1"/>
  <c r="D97" i="1" a="1"/>
  <c r="D97" i="1" s="1"/>
  <c r="C97" i="1" a="1"/>
  <c r="C97" i="1" s="1"/>
  <c r="B97" i="1" a="1"/>
  <c r="B97" i="1" s="1"/>
  <c r="A97" i="1" a="1"/>
  <c r="A97" i="1" s="1"/>
  <c r="E96" i="1" a="1"/>
  <c r="E96" i="1" s="1"/>
  <c r="D96" i="1" a="1"/>
  <c r="D96" i="1" s="1"/>
  <c r="C96" i="1" a="1"/>
  <c r="C96" i="1" s="1"/>
  <c r="B96" i="1" a="1"/>
  <c r="B96" i="1" s="1"/>
  <c r="A96" i="1" a="1"/>
  <c r="A96" i="1" s="1"/>
  <c r="E95" i="1" a="1"/>
  <c r="E95" i="1" s="1"/>
  <c r="D95" i="1" a="1"/>
  <c r="D95" i="1" s="1"/>
  <c r="C95" i="1" a="1"/>
  <c r="C95" i="1" s="1"/>
  <c r="B95" i="1" a="1"/>
  <c r="B95" i="1" s="1"/>
  <c r="A95" i="1" a="1"/>
  <c r="A95" i="1" s="1"/>
  <c r="E94" i="1" a="1"/>
  <c r="E94" i="1" s="1"/>
  <c r="D94" i="1" a="1"/>
  <c r="D94" i="1" s="1"/>
  <c r="C94" i="1" a="1"/>
  <c r="C94" i="1" s="1"/>
  <c r="B94" i="1" a="1"/>
  <c r="B94" i="1" s="1"/>
  <c r="A94" i="1" a="1"/>
  <c r="A94" i="1" s="1"/>
  <c r="E93" i="1" a="1"/>
  <c r="E93" i="1" s="1"/>
  <c r="D93" i="1" a="1"/>
  <c r="D93" i="1" s="1"/>
  <c r="C93" i="1" a="1"/>
  <c r="C93" i="1" s="1"/>
  <c r="B93" i="1" a="1"/>
  <c r="B93" i="1" s="1"/>
  <c r="A93" i="1" a="1"/>
  <c r="A93" i="1" s="1"/>
  <c r="E92" i="1" a="1"/>
  <c r="E92" i="1" s="1"/>
  <c r="D92" i="1" a="1"/>
  <c r="D92" i="1" s="1"/>
  <c r="C92" i="1" a="1"/>
  <c r="C92" i="1" s="1"/>
  <c r="B92" i="1" a="1"/>
  <c r="B92" i="1" s="1"/>
  <c r="A92" i="1" a="1"/>
  <c r="A92" i="1" s="1"/>
  <c r="E91" i="1" a="1"/>
  <c r="E91" i="1" s="1"/>
  <c r="D91" i="1" a="1"/>
  <c r="D91" i="1" s="1"/>
  <c r="C91" i="1" a="1"/>
  <c r="C91" i="1" s="1"/>
  <c r="B91" i="1" a="1"/>
  <c r="B91" i="1" s="1"/>
  <c r="A91" i="1" a="1"/>
  <c r="A91" i="1" s="1"/>
  <c r="E90" i="1" a="1"/>
  <c r="E90" i="1" s="1"/>
  <c r="D90" i="1" a="1"/>
  <c r="D90" i="1" s="1"/>
  <c r="C90" i="1" a="1"/>
  <c r="C90" i="1" s="1"/>
  <c r="B90" i="1" a="1"/>
  <c r="B90" i="1" s="1"/>
  <c r="A90" i="1" a="1"/>
  <c r="A90" i="1" s="1"/>
  <c r="E89" i="1" a="1"/>
  <c r="E89" i="1" s="1"/>
  <c r="D89" i="1" a="1"/>
  <c r="D89" i="1" s="1"/>
  <c r="C89" i="1" a="1"/>
  <c r="C89" i="1" s="1"/>
  <c r="B89" i="1" a="1"/>
  <c r="B89" i="1" s="1"/>
  <c r="A89" i="1" a="1"/>
  <c r="A89" i="1" s="1"/>
  <c r="E88" i="1" a="1"/>
  <c r="E88" i="1" s="1"/>
  <c r="D88" i="1" a="1"/>
  <c r="D88" i="1" s="1"/>
  <c r="C88" i="1" a="1"/>
  <c r="C88" i="1" s="1"/>
  <c r="B88" i="1" a="1"/>
  <c r="B88" i="1" s="1"/>
  <c r="A88" i="1" a="1"/>
  <c r="A88" i="1" s="1"/>
  <c r="E87" i="1" a="1"/>
  <c r="E87" i="1" s="1"/>
  <c r="D87" i="1" a="1"/>
  <c r="D87" i="1" s="1"/>
  <c r="C87" i="1" a="1"/>
  <c r="C87" i="1" s="1"/>
  <c r="B87" i="1" a="1"/>
  <c r="B87" i="1" s="1"/>
  <c r="A87" i="1" a="1"/>
  <c r="A87" i="1" s="1"/>
  <c r="E86" i="1" a="1"/>
  <c r="E86" i="1" s="1"/>
  <c r="D86" i="1" a="1"/>
  <c r="D86" i="1" s="1"/>
  <c r="C86" i="1" a="1"/>
  <c r="C86" i="1" s="1"/>
  <c r="B86" i="1" a="1"/>
  <c r="B86" i="1" s="1"/>
  <c r="A86" i="1" a="1"/>
  <c r="A86" i="1" s="1"/>
  <c r="E85" i="1" a="1"/>
  <c r="E85" i="1" s="1"/>
  <c r="D85" i="1" a="1"/>
  <c r="D85" i="1" s="1"/>
  <c r="C85" i="1" a="1"/>
  <c r="C85" i="1" s="1"/>
  <c r="B85" i="1" a="1"/>
  <c r="B85" i="1" s="1"/>
  <c r="A85" i="1" a="1"/>
  <c r="A85" i="1" s="1"/>
  <c r="E84" i="1" a="1"/>
  <c r="E84" i="1" s="1"/>
  <c r="D84" i="1" a="1"/>
  <c r="D84" i="1" s="1"/>
  <c r="C84" i="1" a="1"/>
  <c r="C84" i="1" s="1"/>
  <c r="B84" i="1" a="1"/>
  <c r="B84" i="1" s="1"/>
  <c r="A84" i="1" a="1"/>
  <c r="A84" i="1" s="1"/>
  <c r="E83" i="1" a="1"/>
  <c r="E83" i="1" s="1"/>
  <c r="D83" i="1" a="1"/>
  <c r="D83" i="1" s="1"/>
  <c r="C83" i="1" a="1"/>
  <c r="C83" i="1" s="1"/>
  <c r="B83" i="1" a="1"/>
  <c r="B83" i="1" s="1"/>
  <c r="A83" i="1" a="1"/>
  <c r="A83" i="1" s="1"/>
  <c r="E82" i="1" a="1"/>
  <c r="E82" i="1" s="1"/>
  <c r="D82" i="1" a="1"/>
  <c r="D82" i="1" s="1"/>
  <c r="C82" i="1" a="1"/>
  <c r="C82" i="1" s="1"/>
  <c r="B82" i="1" a="1"/>
  <c r="B82" i="1" s="1"/>
  <c r="A82" i="1" a="1"/>
  <c r="A82" i="1" s="1"/>
  <c r="E81" i="1" a="1"/>
  <c r="E81" i="1" s="1"/>
  <c r="D81" i="1" a="1"/>
  <c r="D81" i="1" s="1"/>
  <c r="C81" i="1" a="1"/>
  <c r="C81" i="1" s="1"/>
  <c r="B81" i="1" a="1"/>
  <c r="B81" i="1" s="1"/>
  <c r="A81" i="1" a="1"/>
  <c r="A81" i="1" s="1"/>
  <c r="E80" i="1" a="1"/>
  <c r="E80" i="1" s="1"/>
  <c r="D80" i="1" a="1"/>
  <c r="D80" i="1" s="1"/>
  <c r="C80" i="1" a="1"/>
  <c r="C80" i="1" s="1"/>
  <c r="B80" i="1" a="1"/>
  <c r="B80" i="1" s="1"/>
  <c r="A80" i="1" a="1"/>
  <c r="A80" i="1" s="1"/>
  <c r="E79" i="1" a="1"/>
  <c r="E79" i="1" s="1"/>
  <c r="D79" i="1" a="1"/>
  <c r="D79" i="1" s="1"/>
  <c r="C79" i="1" a="1"/>
  <c r="C79" i="1" s="1"/>
  <c r="B79" i="1" a="1"/>
  <c r="B79" i="1" s="1"/>
  <c r="A79" i="1" a="1"/>
  <c r="A79" i="1" s="1"/>
  <c r="E78" i="1" a="1"/>
  <c r="E78" i="1" s="1"/>
  <c r="D78" i="1" a="1"/>
  <c r="D78" i="1" s="1"/>
  <c r="C78" i="1" a="1"/>
  <c r="C78" i="1" s="1"/>
  <c r="B78" i="1" a="1"/>
  <c r="B78" i="1" s="1"/>
  <c r="A78" i="1" a="1"/>
  <c r="A78" i="1" s="1"/>
  <c r="E77" i="1" a="1"/>
  <c r="E77" i="1" s="1"/>
  <c r="D77" i="1" a="1"/>
  <c r="D77" i="1" s="1"/>
  <c r="C77" i="1" a="1"/>
  <c r="C77" i="1" s="1"/>
  <c r="B77" i="1" a="1"/>
  <c r="B77" i="1" s="1"/>
  <c r="A77" i="1" a="1"/>
  <c r="A77" i="1" s="1"/>
  <c r="E76" i="1" a="1"/>
  <c r="E76" i="1" s="1"/>
  <c r="D76" i="1" a="1"/>
  <c r="D76" i="1" s="1"/>
  <c r="C76" i="1" a="1"/>
  <c r="C76" i="1" s="1"/>
  <c r="B76" i="1" a="1"/>
  <c r="B76" i="1" s="1"/>
  <c r="A76" i="1" a="1"/>
  <c r="A76" i="1" s="1"/>
  <c r="E75" i="1" a="1"/>
  <c r="E75" i="1" s="1"/>
  <c r="D75" i="1" a="1"/>
  <c r="D75" i="1" s="1"/>
  <c r="C75" i="1" a="1"/>
  <c r="C75" i="1" s="1"/>
  <c r="B75" i="1" a="1"/>
  <c r="B75" i="1" s="1"/>
  <c r="A75" i="1" a="1"/>
  <c r="A75" i="1" s="1"/>
  <c r="E74" i="1" a="1"/>
  <c r="E74" i="1" s="1"/>
  <c r="D74" i="1" a="1"/>
  <c r="D74" i="1" s="1"/>
  <c r="C74" i="1" a="1"/>
  <c r="C74" i="1" s="1"/>
  <c r="B74" i="1" a="1"/>
  <c r="B74" i="1" s="1"/>
  <c r="A74" i="1" a="1"/>
  <c r="A74" i="1" s="1"/>
  <c r="E73" i="1" a="1"/>
  <c r="E73" i="1" s="1"/>
  <c r="D73" i="1" a="1"/>
  <c r="D73" i="1" s="1"/>
  <c r="C73" i="1" a="1"/>
  <c r="C73" i="1" s="1"/>
  <c r="B73" i="1" a="1"/>
  <c r="B73" i="1" s="1"/>
  <c r="A73" i="1" a="1"/>
  <c r="A73" i="1" s="1"/>
  <c r="E72" i="1" a="1"/>
  <c r="E72" i="1" s="1"/>
  <c r="D72" i="1" a="1"/>
  <c r="D72" i="1" s="1"/>
  <c r="C72" i="1" a="1"/>
  <c r="C72" i="1" s="1"/>
  <c r="B72" i="1" a="1"/>
  <c r="B72" i="1" s="1"/>
  <c r="A72" i="1" a="1"/>
  <c r="A72" i="1" s="1"/>
  <c r="E71" i="1" a="1"/>
  <c r="E71" i="1" s="1"/>
  <c r="D71" i="1" a="1"/>
  <c r="D71" i="1" s="1"/>
  <c r="C71" i="1" a="1"/>
  <c r="C71" i="1" s="1"/>
  <c r="B71" i="1" a="1"/>
  <c r="B71" i="1" s="1"/>
  <c r="A71" i="1" a="1"/>
  <c r="A71" i="1" s="1"/>
  <c r="E70" i="1" a="1"/>
  <c r="E70" i="1" s="1"/>
  <c r="D70" i="1" a="1"/>
  <c r="D70" i="1" s="1"/>
  <c r="C70" i="1" a="1"/>
  <c r="C70" i="1" s="1"/>
  <c r="B70" i="1" a="1"/>
  <c r="B70" i="1" s="1"/>
  <c r="A70" i="1" a="1"/>
  <c r="A70" i="1" s="1"/>
  <c r="E69" i="1" a="1"/>
  <c r="E69" i="1" s="1"/>
  <c r="D69" i="1" a="1"/>
  <c r="D69" i="1" s="1"/>
  <c r="C69" i="1" a="1"/>
  <c r="C69" i="1" s="1"/>
  <c r="B69" i="1" a="1"/>
  <c r="B69" i="1" s="1"/>
  <c r="A69" i="1" a="1"/>
  <c r="A69" i="1" s="1"/>
  <c r="E68" i="1" a="1"/>
  <c r="E68" i="1" s="1"/>
  <c r="D68" i="1" a="1"/>
  <c r="D68" i="1" s="1"/>
  <c r="C68" i="1" a="1"/>
  <c r="C68" i="1" s="1"/>
  <c r="B68" i="1" a="1"/>
  <c r="B68" i="1" s="1"/>
  <c r="A68" i="1" a="1"/>
  <c r="A68" i="1" s="1"/>
  <c r="E67" i="1" a="1"/>
  <c r="E67" i="1" s="1"/>
  <c r="D67" i="1" a="1"/>
  <c r="D67" i="1" s="1"/>
  <c r="C67" i="1" a="1"/>
  <c r="C67" i="1" s="1"/>
  <c r="B67" i="1" a="1"/>
  <c r="B67" i="1" s="1"/>
  <c r="A67" i="1" a="1"/>
  <c r="A67" i="1" s="1"/>
  <c r="E66" i="1" a="1"/>
  <c r="E66" i="1" s="1"/>
  <c r="D66" i="1" a="1"/>
  <c r="D66" i="1" s="1"/>
  <c r="C66" i="1" a="1"/>
  <c r="C66" i="1" s="1"/>
  <c r="B66" i="1" a="1"/>
  <c r="B66" i="1" s="1"/>
  <c r="A66" i="1" a="1"/>
  <c r="A66" i="1" s="1"/>
  <c r="E65" i="1" a="1"/>
  <c r="E65" i="1" s="1"/>
  <c r="D65" i="1" a="1"/>
  <c r="D65" i="1" s="1"/>
  <c r="C65" i="1" a="1"/>
  <c r="C65" i="1" s="1"/>
  <c r="B65" i="1" a="1"/>
  <c r="B65" i="1" s="1"/>
  <c r="A65" i="1" a="1"/>
  <c r="A65" i="1" s="1"/>
  <c r="E64" i="1" a="1"/>
  <c r="E64" i="1" s="1"/>
  <c r="D64" i="1" a="1"/>
  <c r="D64" i="1" s="1"/>
  <c r="C64" i="1" a="1"/>
  <c r="C64" i="1" s="1"/>
  <c r="B64" i="1" a="1"/>
  <c r="B64" i="1" s="1"/>
  <c r="A64" i="1" a="1"/>
  <c r="A64" i="1" s="1"/>
  <c r="E63" i="1" a="1"/>
  <c r="E63" i="1" s="1"/>
  <c r="D63" i="1" a="1"/>
  <c r="D63" i="1" s="1"/>
  <c r="C63" i="1" a="1"/>
  <c r="C63" i="1" s="1"/>
  <c r="B63" i="1" a="1"/>
  <c r="B63" i="1" s="1"/>
  <c r="A63" i="1" a="1"/>
  <c r="A63" i="1" s="1"/>
  <c r="E62" i="1" a="1"/>
  <c r="E62" i="1" s="1"/>
  <c r="D62" i="1" a="1"/>
  <c r="D62" i="1" s="1"/>
  <c r="C62" i="1" a="1"/>
  <c r="C62" i="1" s="1"/>
  <c r="B62" i="1" a="1"/>
  <c r="B62" i="1" s="1"/>
  <c r="A62" i="1" a="1"/>
  <c r="A62" i="1" s="1"/>
  <c r="E61" i="1" a="1"/>
  <c r="E61" i="1" s="1"/>
  <c r="D61" i="1" a="1"/>
  <c r="D61" i="1" s="1"/>
  <c r="C61" i="1" a="1"/>
  <c r="C61" i="1" s="1"/>
  <c r="B61" i="1" a="1"/>
  <c r="B61" i="1" s="1"/>
  <c r="A61" i="1" a="1"/>
  <c r="A61" i="1" s="1"/>
  <c r="E60" i="1" a="1"/>
  <c r="E60" i="1" s="1"/>
  <c r="D60" i="1" a="1"/>
  <c r="D60" i="1" s="1"/>
  <c r="C60" i="1" a="1"/>
  <c r="C60" i="1" s="1"/>
  <c r="B60" i="1" a="1"/>
  <c r="B60" i="1" s="1"/>
  <c r="A60" i="1" a="1"/>
  <c r="A60" i="1" s="1"/>
  <c r="E59" i="1" a="1"/>
  <c r="E59" i="1" s="1"/>
  <c r="D59" i="1" a="1"/>
  <c r="D59" i="1" s="1"/>
  <c r="C59" i="1" a="1"/>
  <c r="C59" i="1" s="1"/>
  <c r="B59" i="1" a="1"/>
  <c r="B59" i="1" s="1"/>
  <c r="A59" i="1" a="1"/>
  <c r="A59" i="1" s="1"/>
  <c r="E58" i="1" a="1"/>
  <c r="E58" i="1" s="1"/>
  <c r="D58" i="1" a="1"/>
  <c r="D58" i="1" s="1"/>
  <c r="C58" i="1" a="1"/>
  <c r="C58" i="1" s="1"/>
  <c r="B58" i="1" a="1"/>
  <c r="B58" i="1" s="1"/>
  <c r="A58" i="1" a="1"/>
  <c r="A58" i="1" s="1"/>
  <c r="E57" i="1" a="1"/>
  <c r="E57" i="1" s="1"/>
  <c r="D57" i="1" a="1"/>
  <c r="D57" i="1" s="1"/>
  <c r="C57" i="1" a="1"/>
  <c r="C57" i="1" s="1"/>
  <c r="B57" i="1" a="1"/>
  <c r="B57" i="1" s="1"/>
  <c r="A57" i="1" a="1"/>
  <c r="A57" i="1" s="1"/>
  <c r="E56" i="1" a="1"/>
  <c r="E56" i="1" s="1"/>
  <c r="D56" i="1" a="1"/>
  <c r="D56" i="1" s="1"/>
  <c r="C56" i="1" a="1"/>
  <c r="C56" i="1" s="1"/>
  <c r="B56" i="1" a="1"/>
  <c r="B56" i="1" s="1"/>
  <c r="A56" i="1" a="1"/>
  <c r="A56" i="1" s="1"/>
  <c r="E55" i="1" a="1"/>
  <c r="E55" i="1" s="1"/>
  <c r="D55" i="1" a="1"/>
  <c r="D55" i="1" s="1"/>
  <c r="C55" i="1" a="1"/>
  <c r="C55" i="1" s="1"/>
  <c r="B55" i="1" a="1"/>
  <c r="B55" i="1" s="1"/>
  <c r="A55" i="1" a="1"/>
  <c r="A55" i="1" s="1"/>
  <c r="E54" i="1" a="1"/>
  <c r="E54" i="1" s="1"/>
  <c r="D54" i="1" a="1"/>
  <c r="D54" i="1" s="1"/>
  <c r="C54" i="1" a="1"/>
  <c r="C54" i="1" s="1"/>
  <c r="B54" i="1" a="1"/>
  <c r="B54" i="1" s="1"/>
  <c r="A54" i="1" a="1"/>
  <c r="A54" i="1" s="1"/>
  <c r="E53" i="1" a="1"/>
  <c r="E53" i="1" s="1"/>
  <c r="D53" i="1" a="1"/>
  <c r="D53" i="1" s="1"/>
  <c r="C53" i="1" a="1"/>
  <c r="C53" i="1" s="1"/>
  <c r="B53" i="1" a="1"/>
  <c r="B53" i="1" s="1"/>
  <c r="A53" i="1" a="1"/>
  <c r="A53" i="1" s="1"/>
  <c r="E52" i="1" a="1"/>
  <c r="E52" i="1" s="1"/>
  <c r="D52" i="1" a="1"/>
  <c r="D52" i="1" s="1"/>
  <c r="C52" i="1" a="1"/>
  <c r="C52" i="1" s="1"/>
  <c r="B52" i="1" a="1"/>
  <c r="B52" i="1" s="1"/>
  <c r="A52" i="1" a="1"/>
  <c r="A52" i="1" s="1"/>
  <c r="D51" i="1" a="1"/>
  <c r="D51" i="1" s="1"/>
  <c r="C51" i="1" a="1"/>
  <c r="C51" i="1" s="1"/>
  <c r="B51" i="1" a="1"/>
  <c r="B51" i="1" s="1"/>
  <c r="A51" i="1" a="1"/>
  <c r="A51" i="1" s="1"/>
  <c r="D50" i="1" a="1"/>
  <c r="D50" i="1" s="1"/>
  <c r="C50" i="1" a="1"/>
  <c r="C50" i="1" s="1"/>
  <c r="B50" i="1" a="1"/>
  <c r="B50" i="1" s="1"/>
  <c r="A50" i="1" a="1"/>
  <c r="A50" i="1" s="1"/>
  <c r="E49" i="1" a="1"/>
  <c r="E49" i="1" s="1"/>
  <c r="D49" i="1" a="1"/>
  <c r="D49" i="1" s="1"/>
  <c r="C49" i="1" a="1"/>
  <c r="C49" i="1" s="1"/>
  <c r="B49" i="1" a="1"/>
  <c r="B49" i="1" s="1"/>
  <c r="A49" i="1" a="1"/>
  <c r="A49" i="1" s="1"/>
  <c r="E43" i="1" a="1"/>
  <c r="E43" i="1" s="1"/>
  <c r="D43" i="1" a="1"/>
  <c r="D43" i="1" s="1"/>
  <c r="C43" i="1" a="1"/>
  <c r="C43" i="1" s="1"/>
  <c r="B43" i="1" a="1"/>
  <c r="B43" i="1" s="1"/>
  <c r="A43" i="1" a="1"/>
  <c r="A43" i="1" s="1"/>
  <c r="E41" i="1" a="1"/>
  <c r="E41" i="1" s="1"/>
  <c r="D41" i="1" a="1"/>
  <c r="D41" i="1" s="1"/>
  <c r="C41" i="1" a="1"/>
  <c r="C41" i="1" s="1"/>
  <c r="B41" i="1" a="1"/>
  <c r="B41" i="1" s="1"/>
  <c r="A41" i="1" a="1"/>
  <c r="A41" i="1" s="1"/>
  <c r="E39" i="1" a="1"/>
  <c r="E39" i="1" s="1"/>
  <c r="D39" i="1" a="1"/>
  <c r="D39" i="1" s="1"/>
  <c r="C39" i="1" a="1"/>
  <c r="C39" i="1" s="1"/>
  <c r="B39" i="1" a="1"/>
  <c r="B39" i="1" s="1"/>
  <c r="A39" i="1" a="1"/>
  <c r="A39" i="1" s="1"/>
  <c r="E38" i="1" a="1"/>
  <c r="E38" i="1" s="1"/>
  <c r="D38" i="1" a="1"/>
  <c r="D38" i="1" s="1"/>
  <c r="C38" i="1" a="1"/>
  <c r="C38" i="1" s="1"/>
  <c r="B38" i="1" a="1"/>
  <c r="B38" i="1" s="1"/>
  <c r="A38" i="1" a="1"/>
  <c r="A38" i="1" s="1"/>
  <c r="E37" i="1" a="1"/>
  <c r="E37" i="1" s="1"/>
  <c r="D37" i="1" a="1"/>
  <c r="D37" i="1" s="1"/>
  <c r="C37" i="1" a="1"/>
  <c r="C37" i="1" s="1"/>
  <c r="B37" i="1" a="1"/>
  <c r="B37" i="1" s="1"/>
  <c r="A37" i="1" a="1"/>
  <c r="A37" i="1" s="1"/>
  <c r="E36" i="1" a="1"/>
  <c r="E36" i="1" s="1"/>
  <c r="F13" i="1" s="1"/>
  <c r="D36" i="1" a="1"/>
  <c r="D36" i="1" s="1"/>
  <c r="C36" i="1" a="1"/>
  <c r="C36" i="1" s="1"/>
  <c r="B36" i="1" a="1"/>
  <c r="B36" i="1" s="1"/>
  <c r="A36" i="1" a="1"/>
  <c r="A36" i="1" s="1"/>
  <c r="E34" i="1" a="1"/>
  <c r="E34" i="1" s="1"/>
  <c r="D34" i="1" a="1"/>
  <c r="D34" i="1" s="1"/>
  <c r="C34" i="1" a="1"/>
  <c r="C34" i="1" s="1"/>
  <c r="B34" i="1" a="1"/>
  <c r="B34" i="1" s="1"/>
  <c r="A34" i="1" a="1"/>
  <c r="A34" i="1" s="1"/>
  <c r="E32" i="1" a="1"/>
  <c r="E32" i="1" s="1"/>
  <c r="D32" i="1" a="1"/>
  <c r="D32" i="1" s="1"/>
  <c r="C32" i="1" a="1"/>
  <c r="C32" i="1" s="1"/>
  <c r="B32" i="1" a="1"/>
  <c r="B32" i="1" s="1"/>
  <c r="A32" i="1" a="1"/>
  <c r="A32" i="1" s="1"/>
  <c r="E29" i="1" a="1"/>
  <c r="E29" i="1" s="1"/>
  <c r="D29" i="1" a="1"/>
  <c r="D29" i="1" s="1"/>
  <c r="C29" i="1" a="1"/>
  <c r="C29" i="1" s="1"/>
  <c r="B29" i="1" a="1"/>
  <c r="B29" i="1" s="1"/>
  <c r="A29" i="1" a="1"/>
  <c r="A29" i="1" s="1"/>
  <c r="E27" i="1" a="1"/>
  <c r="E27" i="1" s="1"/>
  <c r="D27" i="1" a="1"/>
  <c r="D27" i="1" s="1"/>
  <c r="C27" i="1" a="1"/>
  <c r="C27" i="1" s="1"/>
  <c r="B27" i="1" a="1"/>
  <c r="B27" i="1" s="1"/>
  <c r="A27" i="1" a="1"/>
  <c r="A27" i="1" s="1"/>
  <c r="E25" i="1" a="1"/>
  <c r="E25" i="1" s="1"/>
  <c r="D25" i="1" a="1"/>
  <c r="D25" i="1" s="1"/>
  <c r="C25" i="1" a="1"/>
  <c r="C25" i="1" s="1"/>
  <c r="B25" i="1" a="1"/>
  <c r="B25" i="1" s="1"/>
  <c r="A25" i="1" a="1"/>
  <c r="A25" i="1" s="1"/>
  <c r="E24" i="1" a="1"/>
  <c r="E24" i="1" s="1"/>
  <c r="D24" i="1" a="1"/>
  <c r="D24" i="1" s="1"/>
  <c r="C24" i="1" a="1"/>
  <c r="C24" i="1" s="1"/>
  <c r="B24" i="1" a="1"/>
  <c r="B24" i="1" s="1"/>
  <c r="A24" i="1" a="1"/>
  <c r="A24" i="1" s="1"/>
  <c r="E22" i="1" a="1"/>
  <c r="E22" i="1" s="1"/>
  <c r="D22" i="1" a="1"/>
  <c r="D22" i="1" s="1"/>
  <c r="C22" i="1" a="1"/>
  <c r="C22" i="1" s="1"/>
  <c r="B22" i="1" a="1"/>
  <c r="B22" i="1" s="1"/>
  <c r="A22" i="1" a="1"/>
  <c r="A22" i="1" s="1"/>
  <c r="E21" i="1" a="1"/>
  <c r="E21" i="1" s="1"/>
  <c r="D21" i="1" a="1"/>
  <c r="D21" i="1" s="1"/>
  <c r="C21" i="1" a="1"/>
  <c r="C21" i="1" s="1"/>
  <c r="B21" i="1" a="1"/>
  <c r="B21" i="1" s="1"/>
  <c r="A21" i="1" a="1"/>
  <c r="A21" i="1" s="1"/>
  <c r="E20" i="1" a="1"/>
  <c r="E20" i="1" s="1"/>
  <c r="D20" i="1" a="1"/>
  <c r="D20" i="1" s="1"/>
  <c r="C20" i="1" a="1"/>
  <c r="C20" i="1" s="1"/>
  <c r="B20" i="1" a="1"/>
  <c r="B20" i="1" s="1"/>
  <c r="A20" i="1" a="1"/>
  <c r="A20" i="1" s="1"/>
  <c r="E19" i="1" a="1"/>
  <c r="E19" i="1" s="1"/>
  <c r="D19" i="1" a="1"/>
  <c r="D19" i="1" s="1"/>
  <c r="C19" i="1" a="1"/>
  <c r="C19" i="1" s="1"/>
  <c r="B19" i="1" a="1"/>
  <c r="B19" i="1" s="1"/>
  <c r="A19" i="1" a="1"/>
  <c r="A19" i="1" s="1"/>
  <c r="E18" i="1" a="1"/>
  <c r="E18" i="1" s="1"/>
  <c r="D18" i="1" a="1"/>
  <c r="D18" i="1" s="1"/>
  <c r="C18" i="1" a="1"/>
  <c r="C18" i="1" s="1"/>
  <c r="B18" i="1" a="1"/>
  <c r="B18" i="1" s="1"/>
  <c r="A18" i="1" a="1"/>
  <c r="A18" i="1" s="1"/>
  <c r="E17" i="1" a="1"/>
  <c r="E17" i="1" s="1"/>
  <c r="D17" i="1" a="1"/>
  <c r="D17" i="1" s="1"/>
  <c r="C17" i="1" a="1"/>
  <c r="C17" i="1" s="1"/>
  <c r="B17" i="1" a="1"/>
  <c r="B17" i="1" s="1"/>
  <c r="A17" i="1" a="1"/>
  <c r="A17" i="1" s="1"/>
  <c r="E16" i="1" a="1"/>
  <c r="E16" i="1" s="1"/>
  <c r="D16" i="1" a="1"/>
  <c r="D16" i="1" s="1"/>
  <c r="C16" i="1" a="1"/>
  <c r="C16" i="1" s="1"/>
  <c r="B16" i="1" a="1"/>
  <c r="B16" i="1" s="1"/>
  <c r="A16" i="1" a="1"/>
  <c r="A16" i="1" s="1"/>
  <c r="E804" i="4"/>
  <c r="E803" i="4"/>
  <c r="E802" i="4"/>
  <c r="E801" i="4"/>
  <c r="E800" i="4"/>
  <c r="E799" i="4"/>
  <c r="E798" i="4"/>
  <c r="E797" i="4"/>
  <c r="E796" i="4"/>
  <c r="E795" i="4"/>
  <c r="E794" i="4"/>
  <c r="E793" i="4"/>
  <c r="E792" i="4"/>
  <c r="E791" i="4"/>
  <c r="E790" i="4"/>
  <c r="E789" i="4"/>
  <c r="E788" i="4"/>
  <c r="E787" i="4"/>
  <c r="E786" i="4"/>
  <c r="E785" i="4"/>
  <c r="E784" i="4"/>
  <c r="E783" i="4"/>
  <c r="E782" i="4"/>
  <c r="E781" i="4"/>
  <c r="E780" i="4"/>
  <c r="E779" i="4"/>
  <c r="E778" i="4"/>
  <c r="E777" i="4"/>
  <c r="E776" i="4"/>
  <c r="E775" i="4"/>
  <c r="E774" i="4"/>
  <c r="E773" i="4"/>
  <c r="E772" i="4"/>
  <c r="E771" i="4"/>
  <c r="E770" i="4"/>
  <c r="E769" i="4"/>
  <c r="E768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5" i="4"/>
  <c r="E754" i="4"/>
  <c r="E753" i="4"/>
  <c r="E752" i="4"/>
  <c r="E751" i="4"/>
  <c r="E750" i="4"/>
  <c r="E749" i="4"/>
  <c r="E748" i="4"/>
  <c r="E747" i="4"/>
  <c r="E746" i="4"/>
  <c r="E745" i="4"/>
  <c r="E744" i="4"/>
  <c r="E743" i="4"/>
  <c r="E742" i="4"/>
  <c r="E741" i="4"/>
  <c r="E740" i="4"/>
  <c r="E739" i="4"/>
  <c r="E738" i="4"/>
  <c r="E737" i="4"/>
  <c r="E736" i="4"/>
  <c r="E735" i="4"/>
  <c r="E734" i="4"/>
  <c r="E733" i="4"/>
  <c r="E732" i="4"/>
  <c r="E731" i="4"/>
  <c r="E730" i="4"/>
  <c r="E729" i="4"/>
  <c r="E728" i="4"/>
  <c r="E727" i="4"/>
  <c r="E726" i="4"/>
  <c r="E725" i="4"/>
  <c r="E724" i="4"/>
  <c r="E723" i="4"/>
  <c r="E722" i="4"/>
  <c r="E721" i="4"/>
  <c r="E720" i="4"/>
  <c r="E719" i="4"/>
  <c r="E718" i="4"/>
  <c r="E717" i="4"/>
  <c r="E716" i="4"/>
  <c r="E715" i="4"/>
  <c r="E714" i="4"/>
  <c r="E713" i="4"/>
  <c r="E712" i="4"/>
  <c r="E711" i="4"/>
  <c r="E710" i="4"/>
  <c r="E709" i="4"/>
  <c r="E708" i="4"/>
  <c r="E707" i="4"/>
  <c r="E706" i="4"/>
  <c r="E705" i="4"/>
  <c r="E704" i="4"/>
  <c r="E703" i="4"/>
  <c r="E702" i="4"/>
  <c r="E701" i="4"/>
  <c r="E700" i="4"/>
  <c r="E699" i="4"/>
  <c r="E698" i="4"/>
  <c r="E697" i="4"/>
  <c r="E696" i="4"/>
  <c r="E695" i="4"/>
  <c r="E694" i="4"/>
  <c r="E693" i="4"/>
  <c r="E692" i="4"/>
  <c r="E691" i="4"/>
  <c r="E690" i="4"/>
  <c r="E689" i="4"/>
  <c r="E688" i="4"/>
  <c r="E687" i="4"/>
  <c r="E686" i="4"/>
  <c r="E685" i="4"/>
  <c r="E684" i="4"/>
  <c r="E683" i="4"/>
  <c r="E682" i="4"/>
  <c r="E681" i="4"/>
  <c r="E680" i="4"/>
  <c r="E679" i="4"/>
  <c r="E678" i="4"/>
  <c r="E677" i="4"/>
  <c r="E676" i="4"/>
  <c r="E675" i="4"/>
  <c r="E674" i="4"/>
  <c r="E673" i="4"/>
  <c r="E672" i="4"/>
  <c r="E671" i="4"/>
  <c r="E670" i="4"/>
  <c r="E669" i="4"/>
  <c r="E668" i="4"/>
  <c r="E667" i="4"/>
  <c r="E666" i="4"/>
  <c r="E665" i="4"/>
  <c r="E664" i="4"/>
  <c r="E663" i="4"/>
  <c r="E662" i="4"/>
  <c r="E661" i="4"/>
  <c r="E660" i="4"/>
  <c r="E659" i="4"/>
  <c r="E658" i="4"/>
  <c r="E657" i="4"/>
  <c r="E656" i="4"/>
  <c r="E655" i="4"/>
  <c r="E654" i="4"/>
  <c r="E653" i="4"/>
  <c r="E652" i="4"/>
  <c r="E651" i="4"/>
  <c r="E650" i="4"/>
  <c r="E649" i="4"/>
  <c r="E648" i="4"/>
  <c r="E647" i="4"/>
  <c r="E646" i="4"/>
  <c r="E645" i="4"/>
  <c r="E644" i="4"/>
  <c r="E643" i="4"/>
  <c r="E642" i="4"/>
  <c r="E641" i="4"/>
  <c r="E640" i="4"/>
  <c r="E639" i="4"/>
  <c r="E638" i="4"/>
  <c r="E637" i="4"/>
  <c r="E636" i="4"/>
  <c r="E635" i="4"/>
  <c r="E634" i="4"/>
  <c r="E633" i="4"/>
  <c r="E632" i="4"/>
  <c r="E631" i="4"/>
  <c r="E630" i="4"/>
  <c r="E629" i="4"/>
  <c r="E628" i="4"/>
  <c r="E627" i="4"/>
  <c r="E626" i="4"/>
  <c r="E625" i="4"/>
  <c r="E624" i="4"/>
  <c r="E623" i="4"/>
  <c r="E622" i="4"/>
  <c r="E621" i="4"/>
  <c r="E620" i="4"/>
  <c r="E619" i="4"/>
  <c r="E618" i="4"/>
  <c r="E617" i="4"/>
  <c r="E616" i="4"/>
  <c r="E615" i="4"/>
  <c r="E614" i="4"/>
  <c r="E613" i="4"/>
  <c r="E612" i="4"/>
  <c r="E611" i="4"/>
  <c r="E610" i="4"/>
  <c r="E609" i="4"/>
  <c r="E608" i="4"/>
  <c r="E607" i="4"/>
  <c r="E606" i="4"/>
  <c r="E605" i="4"/>
  <c r="E604" i="4"/>
  <c r="E603" i="4"/>
  <c r="E602" i="4"/>
  <c r="E601" i="4"/>
  <c r="E600" i="4"/>
  <c r="E599" i="4"/>
  <c r="E598" i="4"/>
  <c r="E597" i="4"/>
  <c r="E596" i="4"/>
  <c r="E595" i="4"/>
  <c r="E594" i="4"/>
  <c r="E593" i="4"/>
  <c r="E592" i="4"/>
  <c r="E591" i="4"/>
  <c r="E590" i="4"/>
  <c r="E589" i="4"/>
  <c r="E588" i="4"/>
  <c r="E587" i="4"/>
  <c r="E586" i="4"/>
  <c r="E585" i="4"/>
  <c r="E584" i="4"/>
  <c r="E583" i="4"/>
  <c r="E582" i="4"/>
  <c r="E581" i="4"/>
  <c r="E580" i="4"/>
  <c r="E579" i="4"/>
  <c r="E578" i="4"/>
  <c r="E577" i="4"/>
  <c r="E576" i="4"/>
  <c r="E575" i="4"/>
  <c r="E574" i="4"/>
  <c r="E573" i="4"/>
  <c r="E572" i="4"/>
  <c r="E571" i="4"/>
  <c r="E570" i="4"/>
  <c r="E569" i="4"/>
  <c r="E568" i="4"/>
  <c r="E567" i="4"/>
  <c r="E566" i="4"/>
  <c r="E565" i="4"/>
  <c r="E564" i="4"/>
  <c r="E563" i="4"/>
  <c r="E562" i="4"/>
  <c r="E561" i="4"/>
  <c r="E560" i="4"/>
  <c r="E559" i="4"/>
  <c r="E558" i="4"/>
  <c r="E557" i="4"/>
  <c r="E556" i="4"/>
  <c r="E555" i="4"/>
  <c r="E554" i="4"/>
  <c r="E553" i="4"/>
  <c r="E552" i="4"/>
  <c r="E551" i="4"/>
  <c r="E550" i="4"/>
  <c r="E549" i="4"/>
  <c r="E548" i="4"/>
  <c r="E547" i="4"/>
  <c r="E546" i="4"/>
  <c r="E545" i="4"/>
  <c r="E544" i="4"/>
  <c r="E543" i="4"/>
  <c r="E542" i="4"/>
  <c r="E541" i="4"/>
  <c r="E540" i="4"/>
  <c r="E539" i="4"/>
  <c r="E538" i="4"/>
  <c r="E537" i="4"/>
  <c r="E536" i="4"/>
  <c r="E535" i="4"/>
  <c r="E534" i="4"/>
  <c r="E533" i="4"/>
  <c r="E532" i="4"/>
  <c r="E531" i="4"/>
  <c r="E530" i="4"/>
  <c r="E529" i="4"/>
  <c r="E528" i="4"/>
  <c r="E527" i="4"/>
  <c r="E526" i="4"/>
  <c r="E525" i="4"/>
  <c r="E524" i="4"/>
  <c r="E523" i="4"/>
  <c r="E522" i="4"/>
  <c r="E521" i="4"/>
  <c r="E520" i="4"/>
  <c r="E519" i="4"/>
  <c r="E518" i="4"/>
  <c r="E517" i="4"/>
  <c r="E516" i="4"/>
  <c r="E515" i="4"/>
  <c r="E514" i="4"/>
  <c r="E513" i="4"/>
  <c r="E512" i="4"/>
  <c r="E511" i="4"/>
  <c r="E510" i="4"/>
  <c r="E509" i="4"/>
  <c r="E508" i="4"/>
  <c r="E507" i="4"/>
  <c r="E506" i="4"/>
  <c r="E505" i="4"/>
  <c r="E504" i="4"/>
  <c r="E503" i="4"/>
  <c r="E502" i="4"/>
  <c r="E501" i="4"/>
  <c r="E500" i="4"/>
  <c r="E499" i="4"/>
  <c r="E498" i="4"/>
  <c r="E497" i="4"/>
  <c r="E496" i="4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4" i="4"/>
  <c r="E463" i="4"/>
  <c r="E462" i="4"/>
  <c r="E461" i="4"/>
  <c r="E460" i="4"/>
  <c r="E459" i="4"/>
  <c r="E458" i="4"/>
  <c r="E457" i="4"/>
  <c r="E456" i="4"/>
  <c r="E455" i="4"/>
  <c r="E454" i="4"/>
  <c r="E453" i="4"/>
  <c r="E452" i="4"/>
  <c r="E451" i="4"/>
  <c r="E450" i="4"/>
  <c r="E449" i="4"/>
  <c r="E448" i="4"/>
  <c r="E447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4" i="4"/>
  <c r="E433" i="4"/>
  <c r="E432" i="4"/>
  <c r="E431" i="4"/>
  <c r="E430" i="4"/>
  <c r="E429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410" i="4"/>
  <c r="E409" i="4"/>
  <c r="E408" i="4"/>
  <c r="E407" i="4"/>
  <c r="E406" i="4"/>
  <c r="E405" i="4"/>
  <c r="E404" i="4"/>
  <c r="E403" i="4"/>
  <c r="E402" i="4"/>
  <c r="E401" i="4"/>
  <c r="E400" i="4"/>
  <c r="E399" i="4"/>
  <c r="E398" i="4"/>
  <c r="E397" i="4"/>
  <c r="E396" i="4"/>
  <c r="E395" i="4"/>
  <c r="E394" i="4"/>
  <c r="E393" i="4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307" i="4"/>
  <c r="E306" i="4"/>
  <c r="E305" i="4"/>
  <c r="E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E291" i="4"/>
  <c r="E290" i="4"/>
  <c r="E289" i="4"/>
  <c r="E288" i="4"/>
  <c r="E287" i="4"/>
  <c r="E286" i="4"/>
  <c r="E285" i="4"/>
  <c r="E284" i="4"/>
  <c r="E283" i="4"/>
  <c r="E282" i="4"/>
  <c r="E281" i="4"/>
  <c r="E280" i="4"/>
  <c r="E279" i="4"/>
  <c r="E278" i="4"/>
  <c r="E277" i="4"/>
  <c r="E276" i="4"/>
  <c r="E275" i="4"/>
  <c r="E274" i="4"/>
  <c r="E273" i="4"/>
  <c r="E272" i="4"/>
  <c r="E271" i="4"/>
  <c r="E270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E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E195" i="4"/>
  <c r="E194" i="4"/>
  <c r="E193" i="4"/>
  <c r="E192" i="4"/>
  <c r="E191" i="4"/>
  <c r="E190" i="4"/>
  <c r="E189" i="4"/>
  <c r="E188" i="4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E14" i="1" l="1"/>
  <c r="R16" i="1"/>
  <c r="R17" i="1"/>
  <c r="S17" i="1" s="1"/>
  <c r="R206" i="1"/>
  <c r="R205" i="1"/>
  <c r="R204" i="1"/>
  <c r="R202" i="1"/>
  <c r="R201" i="1"/>
  <c r="R200" i="1"/>
  <c r="R199" i="1"/>
  <c r="R198" i="1"/>
  <c r="R196" i="1"/>
  <c r="R195" i="1"/>
  <c r="R194" i="1"/>
  <c r="R193" i="1"/>
  <c r="R192" i="1"/>
  <c r="R191" i="1"/>
  <c r="R190" i="1"/>
  <c r="R189" i="1"/>
  <c r="R188" i="1"/>
  <c r="R187" i="1"/>
  <c r="R184" i="1"/>
  <c r="R183" i="1"/>
  <c r="R182" i="1"/>
  <c r="R181" i="1"/>
  <c r="R178" i="1"/>
  <c r="R177" i="1"/>
  <c r="R176" i="1"/>
  <c r="R175" i="1"/>
  <c r="R172" i="1"/>
  <c r="R171" i="1"/>
  <c r="R170" i="1"/>
  <c r="R169" i="1"/>
  <c r="R166" i="1"/>
  <c r="R165" i="1"/>
  <c r="R164" i="1"/>
  <c r="R163" i="1"/>
  <c r="R160" i="1"/>
  <c r="R159" i="1"/>
  <c r="R158" i="1"/>
  <c r="R157" i="1"/>
  <c r="R154" i="1"/>
  <c r="R153" i="1"/>
  <c r="R152" i="1"/>
  <c r="R151" i="1"/>
  <c r="R148" i="1"/>
  <c r="R147" i="1"/>
  <c r="R146" i="1"/>
  <c r="R145" i="1"/>
  <c r="R142" i="1"/>
  <c r="R141" i="1"/>
  <c r="R140" i="1"/>
  <c r="R139" i="1"/>
  <c r="R136" i="1"/>
  <c r="R135" i="1"/>
  <c r="R134" i="1"/>
  <c r="R133" i="1"/>
  <c r="R130" i="1"/>
  <c r="R129" i="1"/>
  <c r="R128" i="1"/>
  <c r="R127" i="1"/>
  <c r="R124" i="1"/>
  <c r="R123" i="1"/>
  <c r="R122" i="1"/>
  <c r="R121" i="1"/>
  <c r="R118" i="1"/>
  <c r="R117" i="1"/>
  <c r="R116" i="1"/>
  <c r="R115" i="1"/>
  <c r="R112" i="1"/>
  <c r="R111" i="1"/>
  <c r="R110" i="1"/>
  <c r="R109" i="1"/>
  <c r="R106" i="1"/>
  <c r="R105" i="1"/>
  <c r="R104" i="1"/>
  <c r="R103" i="1"/>
  <c r="R100" i="1"/>
  <c r="R99" i="1"/>
  <c r="R98" i="1"/>
  <c r="R97" i="1"/>
  <c r="R94" i="1"/>
  <c r="R93" i="1"/>
  <c r="R92" i="1"/>
  <c r="R91" i="1"/>
  <c r="R88" i="1"/>
  <c r="R87" i="1"/>
  <c r="R86" i="1"/>
  <c r="R85" i="1"/>
  <c r="R82" i="1"/>
  <c r="R81" i="1"/>
  <c r="R80" i="1"/>
  <c r="R79" i="1"/>
  <c r="R77" i="1"/>
  <c r="R76" i="1"/>
  <c r="R75" i="1"/>
  <c r="R74" i="1"/>
  <c r="R73" i="1"/>
  <c r="R71" i="1"/>
  <c r="R70" i="1"/>
  <c r="R69" i="1"/>
  <c r="R68" i="1"/>
  <c r="R67" i="1"/>
  <c r="R64" i="1"/>
  <c r="R63" i="1"/>
  <c r="R62" i="1"/>
  <c r="R61" i="1"/>
  <c r="R60" i="1"/>
  <c r="R59" i="1"/>
  <c r="R58" i="1"/>
  <c r="R57" i="1"/>
  <c r="R56" i="1"/>
  <c r="R55" i="1"/>
  <c r="R53" i="1"/>
  <c r="R51" i="1"/>
  <c r="R39" i="1"/>
  <c r="R27" i="1"/>
  <c r="B11" i="1" a="1"/>
  <c r="B11" i="1" s="1"/>
  <c r="S16" i="1" l="1"/>
  <c r="S178" i="1"/>
  <c r="S184" i="1"/>
  <c r="S190" i="1"/>
  <c r="S196" i="1"/>
  <c r="S202" i="1"/>
  <c r="S58" i="1"/>
  <c r="S64" i="1"/>
  <c r="S70" i="1"/>
  <c r="S76" i="1"/>
  <c r="S82" i="1"/>
  <c r="S88" i="1"/>
  <c r="S94" i="1"/>
  <c r="S100" i="1"/>
  <c r="S106" i="1"/>
  <c r="S112" i="1"/>
  <c r="S118" i="1"/>
  <c r="S124" i="1"/>
  <c r="S130" i="1"/>
  <c r="S136" i="1"/>
  <c r="S142" i="1"/>
  <c r="S148" i="1"/>
  <c r="S154" i="1"/>
  <c r="S160" i="1"/>
  <c r="S166" i="1"/>
  <c r="S172" i="1"/>
  <c r="S53" i="1"/>
  <c r="S59" i="1"/>
  <c r="S71" i="1"/>
  <c r="S77" i="1"/>
  <c r="S191" i="1"/>
  <c r="S60" i="1"/>
  <c r="S192" i="1"/>
  <c r="S198" i="1"/>
  <c r="S204" i="1"/>
  <c r="S55" i="1"/>
  <c r="S61" i="1"/>
  <c r="S67" i="1"/>
  <c r="S73" i="1"/>
  <c r="S79" i="1"/>
  <c r="S85" i="1"/>
  <c r="S91" i="1"/>
  <c r="S97" i="1"/>
  <c r="S103" i="1"/>
  <c r="S109" i="1"/>
  <c r="S115" i="1"/>
  <c r="S121" i="1"/>
  <c r="S127" i="1"/>
  <c r="S133" i="1"/>
  <c r="S139" i="1"/>
  <c r="S145" i="1"/>
  <c r="S151" i="1"/>
  <c r="S157" i="1"/>
  <c r="S163" i="1"/>
  <c r="S169" i="1"/>
  <c r="S175" i="1"/>
  <c r="S181" i="1"/>
  <c r="S187" i="1"/>
  <c r="S193" i="1"/>
  <c r="S199" i="1"/>
  <c r="S205" i="1"/>
  <c r="S56" i="1"/>
  <c r="S62" i="1"/>
  <c r="S68" i="1"/>
  <c r="S74" i="1"/>
  <c r="S80" i="1"/>
  <c r="S86" i="1"/>
  <c r="S92" i="1"/>
  <c r="S98" i="1"/>
  <c r="S104" i="1"/>
  <c r="S110" i="1"/>
  <c r="S116" i="1"/>
  <c r="S122" i="1"/>
  <c r="S128" i="1"/>
  <c r="S134" i="1"/>
  <c r="S140" i="1"/>
  <c r="S146" i="1"/>
  <c r="S152" i="1"/>
  <c r="S158" i="1"/>
  <c r="S164" i="1"/>
  <c r="S170" i="1"/>
  <c r="S176" i="1"/>
  <c r="S182" i="1"/>
  <c r="S188" i="1"/>
  <c r="S194" i="1"/>
  <c r="S200" i="1"/>
  <c r="S206" i="1"/>
  <c r="S27" i="1"/>
  <c r="S39" i="1"/>
  <c r="S51" i="1"/>
  <c r="S57" i="1"/>
  <c r="S63" i="1"/>
  <c r="S69" i="1"/>
  <c r="S75" i="1"/>
  <c r="S81" i="1"/>
  <c r="S87" i="1"/>
  <c r="S93" i="1"/>
  <c r="S99" i="1"/>
  <c r="S105" i="1"/>
  <c r="S111" i="1"/>
  <c r="S117" i="1"/>
  <c r="S123" i="1"/>
  <c r="S129" i="1"/>
  <c r="S135" i="1"/>
  <c r="S141" i="1"/>
  <c r="S147" i="1"/>
  <c r="S153" i="1"/>
  <c r="S159" i="1"/>
  <c r="S165" i="1"/>
  <c r="S171" i="1"/>
  <c r="S177" i="1"/>
  <c r="S183" i="1"/>
  <c r="S189" i="1"/>
  <c r="S195" i="1"/>
  <c r="S201" i="1"/>
  <c r="R21" i="1"/>
  <c r="S21" i="1" s="1"/>
  <c r="R186" i="1"/>
  <c r="S186" i="1" s="1"/>
  <c r="R180" i="1"/>
  <c r="S180" i="1" s="1"/>
  <c r="R174" i="1"/>
  <c r="S174" i="1" s="1"/>
  <c r="R168" i="1"/>
  <c r="S168" i="1" s="1"/>
  <c r="R162" i="1"/>
  <c r="S162" i="1" s="1"/>
  <c r="R156" i="1"/>
  <c r="S156" i="1" s="1"/>
  <c r="R150" i="1"/>
  <c r="S150" i="1" s="1"/>
  <c r="R144" i="1"/>
  <c r="S144" i="1" s="1"/>
  <c r="R138" i="1"/>
  <c r="S138" i="1" s="1"/>
  <c r="R132" i="1"/>
  <c r="S132" i="1" s="1"/>
  <c r="R126" i="1"/>
  <c r="S126" i="1" s="1"/>
  <c r="R120" i="1"/>
  <c r="S120" i="1" s="1"/>
  <c r="R114" i="1"/>
  <c r="S114" i="1" s="1"/>
  <c r="R108" i="1"/>
  <c r="S108" i="1" s="1"/>
  <c r="R102" i="1"/>
  <c r="S102" i="1" s="1"/>
  <c r="R96" i="1"/>
  <c r="S96" i="1" s="1"/>
  <c r="R90" i="1"/>
  <c r="S90" i="1" s="1"/>
  <c r="R84" i="1"/>
  <c r="S84" i="1" s="1"/>
  <c r="R78" i="1"/>
  <c r="S78" i="1" s="1"/>
  <c r="R72" i="1"/>
  <c r="S72" i="1" s="1"/>
  <c r="R66" i="1"/>
  <c r="S66" i="1" s="1"/>
  <c r="R54" i="1"/>
  <c r="S54" i="1" s="1"/>
  <c r="R203" i="1"/>
  <c r="S203" i="1" s="1"/>
  <c r="R197" i="1"/>
  <c r="S197" i="1" s="1"/>
  <c r="R185" i="1"/>
  <c r="S185" i="1" s="1"/>
  <c r="R179" i="1"/>
  <c r="S179" i="1" s="1"/>
  <c r="R173" i="1"/>
  <c r="S173" i="1" s="1"/>
  <c r="R167" i="1"/>
  <c r="S167" i="1" s="1"/>
  <c r="R161" i="1"/>
  <c r="S161" i="1" s="1"/>
  <c r="R155" i="1"/>
  <c r="S155" i="1" s="1"/>
  <c r="R149" i="1"/>
  <c r="S149" i="1" s="1"/>
  <c r="R143" i="1"/>
  <c r="S143" i="1" s="1"/>
  <c r="R137" i="1"/>
  <c r="S137" i="1" s="1"/>
  <c r="R131" i="1"/>
  <c r="S131" i="1" s="1"/>
  <c r="R125" i="1"/>
  <c r="S125" i="1" s="1"/>
  <c r="R119" i="1"/>
  <c r="S119" i="1" s="1"/>
  <c r="R113" i="1"/>
  <c r="S113" i="1" s="1"/>
  <c r="R107" i="1"/>
  <c r="S107" i="1" s="1"/>
  <c r="R101" i="1"/>
  <c r="S101" i="1" s="1"/>
  <c r="R95" i="1"/>
  <c r="S95" i="1" s="1"/>
  <c r="R89" i="1"/>
  <c r="S89" i="1" s="1"/>
  <c r="R83" i="1"/>
  <c r="S83" i="1" s="1"/>
  <c r="R65" i="1"/>
  <c r="S65" i="1" s="1"/>
  <c r="R22" i="1"/>
  <c r="S22" i="1" s="1"/>
  <c r="R34" i="1"/>
  <c r="S34" i="1" s="1"/>
  <c r="R52" i="1"/>
  <c r="S52" i="1" s="1"/>
  <c r="R29" i="1"/>
  <c r="S29" i="1" s="1"/>
  <c r="R41" i="1"/>
  <c r="S41" i="1" s="1"/>
  <c r="R18" i="1"/>
  <c r="S18" i="1" s="1"/>
  <c r="R24" i="1"/>
  <c r="S24" i="1" s="1"/>
  <c r="R36" i="1"/>
  <c r="S36" i="1" s="1"/>
  <c r="R19" i="1"/>
  <c r="S19" i="1" s="1"/>
  <c r="R25" i="1"/>
  <c r="S25" i="1" s="1"/>
  <c r="R37" i="1"/>
  <c r="S37" i="1" s="1"/>
  <c r="R43" i="1"/>
  <c r="S43" i="1" s="1"/>
  <c r="R49" i="1"/>
  <c r="S49" i="1" s="1"/>
  <c r="R20" i="1"/>
  <c r="S20" i="1" s="1"/>
  <c r="R32" i="1"/>
  <c r="S32" i="1" s="1"/>
  <c r="R38" i="1"/>
  <c r="S38" i="1" s="1"/>
  <c r="R50" i="1"/>
  <c r="S50" i="1" s="1"/>
  <c r="S14" i="1" l="1"/>
  <c r="R14" i="1"/>
  <c r="F9" i="1" s="1"/>
  <c r="B14" i="1" a="1"/>
  <c r="B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<sst xmlns="http://schemas.openxmlformats.org/spreadsheetml/2006/main" count="5116" uniqueCount="1197">
  <si>
    <t>ALCALDÍA DISTRITAL DE CARTAGENA DE INDIAS</t>
  </si>
  <si>
    <t>Código: GHATE02-F008</t>
  </si>
  <si>
    <t>MACROPROCESO: GESTIÓN DE HACIENDA</t>
  </si>
  <si>
    <t>Versión: 2.0</t>
  </si>
  <si>
    <t>PROCESO/ SUBPROCESO: TESORERÍA / ADMINISTRACIÓN DE RECURSOS DISTRITALES</t>
  </si>
  <si>
    <t>Fecha: 25/07/2023</t>
  </si>
  <si>
    <t>REPORTE INICIAL DEL PROGRAMA ANUALIZADO DE CAJA - PAC</t>
  </si>
  <si>
    <t>Páginas:  1 de 1</t>
  </si>
  <si>
    <t>Vigencia</t>
  </si>
  <si>
    <t>Código</t>
  </si>
  <si>
    <t>Unidad Ejecutora</t>
  </si>
  <si>
    <t>Observación</t>
  </si>
  <si>
    <t>INSTITUTO DE PATRIMONIO Y CULTURA DE CARTAGENA DE INDIAS (IPCC)</t>
  </si>
  <si>
    <t>Tipo de Gasto</t>
  </si>
  <si>
    <t>Cód Rubro</t>
  </si>
  <si>
    <t xml:space="preserve">Descripción del Rubro </t>
  </si>
  <si>
    <t>Fuente</t>
  </si>
  <si>
    <t>Presupuesto (Vigencia)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</si>
  <si>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</si>
  <si>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</si>
  <si>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</si>
  <si>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</si>
  <si>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</si>
  <si>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</si>
  <si>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</si>
  <si>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</si>
  <si>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</si>
  <si>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</si>
  <si>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</si>
  <si>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</si>
  <si>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Distribuido</t>
  </si>
  <si>
    <t>Por Distribuir</t>
  </si>
  <si>
    <t>CONTROL DE CAMBIOS</t>
  </si>
  <si>
    <t>FECHA</t>
  </si>
  <si>
    <t>DESCRICPCION DE CAMBIOS</t>
  </si>
  <si>
    <t>VERSIÓN</t>
  </si>
  <si>
    <t>Elaboración de Documento.</t>
  </si>
  <si>
    <t>1.0</t>
  </si>
  <si>
    <t>Se actualiza la plantilla del formato de acuerdo con directriz recibida por parte de la Secretaría General de la Alcaldía de Cartagena de llevar uniformidad en el encabezado y sección de control de cambios.</t>
  </si>
  <si>
    <t>2.0</t>
  </si>
  <si>
    <t>VALIDACIÓN DEL DOCUMENTO</t>
  </si>
  <si>
    <t>ELABORADO POR:</t>
  </si>
  <si>
    <t>REVISADO POR:</t>
  </si>
  <si>
    <t>APROBADO POR:</t>
  </si>
  <si>
    <t xml:space="preserve">
Nombre: Enrique Baena Anaya
Cargo: Técnico Operativo Código 314
Grado 21
Nombre: Maria Margarita Torres Fuentes
Cargo: Asesora Externa Tesorería Distrital
Fecha: 25/07/2023</t>
  </si>
  <si>
    <t xml:space="preserve">
Nombre: Verónica Pinto Espinosa
Cargo: Profesional Universitario Código 219 Grado 35 – SGC-Meci.
Fecha: 25/07/2023</t>
  </si>
  <si>
    <t xml:space="preserve">
Nombre: Betzaida Canoles Lenes
Cargo: Tesorera Distrital
Fecha: 25/07/2023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</si>
  <si>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</si>
  <si>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</si>
  <si>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</si>
  <si>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</si>
  <si>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</si>
  <si>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</si>
  <si>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</si>
  <si>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</si>
  <si>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</si>
  <si>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</si>
  <si>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</si>
  <si>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</si>
  <si>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VIGENCIA</t>
  </si>
  <si>
    <t>UNIDAD</t>
  </si>
  <si>
    <t>UNIDAD EJECUTORA</t>
  </si>
  <si>
    <t>CODIGO</t>
  </si>
  <si>
    <t>Tipo</t>
  </si>
  <si>
    <t>RUBRO</t>
  </si>
  <si>
    <t>FUENTE</t>
  </si>
  <si>
    <t>MES</t>
  </si>
  <si>
    <t>PAC_MES</t>
  </si>
  <si>
    <t>APROPIACION_INICIAL</t>
  </si>
  <si>
    <t>RUBRO_INTERNO</t>
  </si>
  <si>
    <t>01</t>
  </si>
  <si>
    <t>DESPACHO DEL ALCALDE</t>
  </si>
  <si>
    <t>2.1.2.01.01.003.03.02</t>
  </si>
  <si>
    <t>FUNCIONAMIENTO</t>
  </si>
  <si>
    <t>Maquinaria de informática y sus partes, piezas y accesorios</t>
  </si>
  <si>
    <t>1.2.1.0.00-001-Ingresos corrientes de Libre Destinación</t>
  </si>
  <si>
    <t>2.1.2.01.01.003.05.03</t>
  </si>
  <si>
    <t>Radiorreceptores y receptores de televisión; aparatos para la grabación y reproducción de sonido y video; micrófonos, altavoces, amplificadores, etc.</t>
  </si>
  <si>
    <t>2.1.2.02.01.002-01.01</t>
  </si>
  <si>
    <t>Adquisicion de productos alimenticios bebidas y gastos de protocolo</t>
  </si>
  <si>
    <t>2.1.2.02.01.003-01.01</t>
  </si>
  <si>
    <t>Papeleria-Toner-Utiles de Oficina-Otros Bienes Transportables</t>
  </si>
  <si>
    <t>2.1.2.02.01.004</t>
  </si>
  <si>
    <t>Productos metálicos y paquetes de software</t>
  </si>
  <si>
    <t>2.1.2.02.02.006-1.2.05</t>
  </si>
  <si>
    <t>Servicio de transporte y mensajería</t>
  </si>
  <si>
    <t>2.12.02.02.007-1.05</t>
  </si>
  <si>
    <t>Servicios inmobiliarios y arrendamientos</t>
  </si>
  <si>
    <t>2.1.2.02.02.008-01.01</t>
  </si>
  <si>
    <t>Remuneracion de servicios tecnicos-honorarios.</t>
  </si>
  <si>
    <t>2.1.2.02.02.008-02.01</t>
  </si>
  <si>
    <t>Servicios de Publicidad Servicios de Impresion Copiado y Reproducciones.</t>
  </si>
  <si>
    <t>2.1.2.02.02.008-03.01</t>
  </si>
  <si>
    <t>Otros Gastos Generales</t>
  </si>
  <si>
    <t>2.1.3.13.01.001</t>
  </si>
  <si>
    <t>Sentencias</t>
  </si>
  <si>
    <t>2.1.3.13.01.002</t>
  </si>
  <si>
    <t>Conciliaciones</t>
  </si>
  <si>
    <t>2.1.3.13.01.003</t>
  </si>
  <si>
    <t>Laudos arbitrales</t>
  </si>
  <si>
    <t>2.3.1202.0800.2024130010183</t>
  </si>
  <si>
    <t>INVERSION</t>
  </si>
  <si>
    <t>FORTALECIMIENTO  A LA ESTRATEGIA DE ACCESO A LA JUSTICIA PARA LA POBLACION EN POBREZA EXTREMA Y DESIGUALDAD DEL DISTRITO DE   CARTAGENA DE INDIAS</t>
  </si>
  <si>
    <t>2.3.2301.0400.202400000004834</t>
  </si>
  <si>
    <t>IMPLEMENTACIÓN DE UN SOFTWARE DE AUDITORÍA BASADA EN RIESGOS PARA PROCESOS Y SISTEMAS DE INFORMACIÓN EN EL DISTRITO DE CARTAGENA</t>
  </si>
  <si>
    <t>2.3.2408.0600.2024130010175</t>
  </si>
  <si>
    <t>MEJORAMIENTO DE LA INFRAESTRUCTURA GENERAL DEL SISTEMA INTEGRADO DE TRANSPORTE MASIVO - TRANSCARIBE  CARTAGENA DE INDIAS</t>
  </si>
  <si>
    <t>2.3.2408.0600.2024130010176</t>
  </si>
  <si>
    <t>FORTALECIMIENTO DEL SERVICIO DEL SISTEMA INTEGRADO DE TRANSPORTE MASIVO - TRANSCARIBE S,A,  CARTAGENA DE INDIAS</t>
  </si>
  <si>
    <t>1.2.2.0.00-019-- ICDE-TRANSCARIBE 50% SOBRETASA GASOLINA</t>
  </si>
  <si>
    <t>1.2.3.2.21-190-65% PERMISO DE ACCESO A ZONA CON RESTRICCIÓN VEHICULAR DECRETO 0833</t>
  </si>
  <si>
    <t>1.2.3.2.22-191-Cobros por estacionamiento sobre las vías públicas</t>
  </si>
  <si>
    <t>2.3.2408.0600.2024130010259</t>
  </si>
  <si>
    <t>DISE?O Y CONSTRUCCION DE SISTEMAS DE TRANSPORTE ALTERNATIVOS EN  CARTAGENA DE INDIAS</t>
  </si>
  <si>
    <t>2.3.4001.1400.2024130010185</t>
  </si>
  <si>
    <t>FORTALECIMIENTO  LA ESTRATEGIA DE HABITABILIDAD PARA EL MEJORAMIENTO DE VIVIENDA DE LAS FAMILIAS EN SITUACION DE POBREZA EXTREMA   CARTAGENA DE INDIAS</t>
  </si>
  <si>
    <t>2.3.4002.1400.2024130010189</t>
  </si>
  <si>
    <t>FORTALECIMIENTO Y SOSTENIBILIDAD DEL ESPACIO PUBLICO DEL CENTRO HISTORICO EN EL DISTRITO DE  CARTAGENA DE INDIAS</t>
  </si>
  <si>
    <t>1.2.3.2.22-100-Aprovechamiento Económico del Espacio Publico</t>
  </si>
  <si>
    <t>2.3.4002.1400.2024130010190</t>
  </si>
  <si>
    <t>DISE?O Y GENERACION DE ESPACIOS PUBLICOS REVITALIZADOS Y ADAPTADOS PARA TODOS EN EL DISTRITO DE  CARTAGENA DE INDIAS</t>
  </si>
  <si>
    <t>1.2.3.2.22-008-- AMOBLAMIENTO URBANO</t>
  </si>
  <si>
    <t>2.3.4002.1400.2024130010194</t>
  </si>
  <si>
    <t>RECUPERACION Y TRANSFORMACION DEL ESPACIO PUBLICO EN EL DISTRITO DE  CARTAGENA DE INDIAS</t>
  </si>
  <si>
    <t>1.2.3.2.22-080-- OCUPACION DE VIAS</t>
  </si>
  <si>
    <t>1.3.2.3.11-147-RF AMOBLAMIENTO URBANO</t>
  </si>
  <si>
    <t>2.3.4002.1400.2024130010201</t>
  </si>
  <si>
    <t>ADECUACION DEL ESPACIO PUBLICO AL CAMBIO CLIMATICO EN EL DISTRITO DE  CARTAGENA DE INDIAS</t>
  </si>
  <si>
    <t>2.3.4002.1400.2024130010202</t>
  </si>
  <si>
    <t>DISE?O DE LA MOVILIDAD ORDENADA, SOSTENIBLE Y AMIGABLE CON EL MEDIO AMBIENTE EN EL ESPACIO PUBLICO DEL DISTRITO DE  CARTAGENA DE INDIAS</t>
  </si>
  <si>
    <t>2.3.4002.1400.2024130010211</t>
  </si>
  <si>
    <t>FORTALECIMIENTO DE LA CONEXION ENTRE EL CASTILLO DE SAN FELIPE DE BARAJAS Y SU AREA DE INFLUENCIA EN EL DISTRITO DE  CARTAGENA DE INDIAS</t>
  </si>
  <si>
    <t>2.3.4103.1500.2024130010177</t>
  </si>
  <si>
    <t>FORTALECIMIENTO  DE LAS ESTRATEGIAS DE SALUD PARA LA POBLACION EN POBREZA EXTREMA  CARTAGENA DE INDIAS</t>
  </si>
  <si>
    <t>2.3.4103.1500.2024130010182</t>
  </si>
  <si>
    <t>IMPLEMENTACION DE ESTRATEGIAS DE DINAMICA FAMILIAR COMO SOPORTE SOCIAL PARA LA DISMINUCION DE LA POBREZA EN CARTAGENA,  CARTAGENA DE INDIAS</t>
  </si>
  <si>
    <t>2.3.4103.1500.2024130010184</t>
  </si>
  <si>
    <t>FORTALECIMIENTO  DE LA ESTRATEGIA BANCARIZACION PARA LA POBLACION DE POBREZA EXTREMA Y DESIGUALDAD EN LA  CARTAGENA DE INDIAS</t>
  </si>
  <si>
    <t>2.3.4103.1500.2024130010187</t>
  </si>
  <si>
    <t>FORTALECIMIENTO DE LAS ESTRATEGIA DE IDENTIFICACION PARA LA SUPERACION DE LA POBREZA EXTREMA Y DESIGUALDAD  CARTAGENA DE INDIAS</t>
  </si>
  <si>
    <t>2.3.4103.1500.2024130010188</t>
  </si>
  <si>
    <t>FORTALECIMIENTO DE LA ESTRATEGIA DE EDUCACION PARA LA SUPERACION DE LA POBREZA EXTREMA Y DESIGUALDAD  CARTAGENA DE INDIAS</t>
  </si>
  <si>
    <t>2.3.4103.1500.2024130010196</t>
  </si>
  <si>
    <t>IMPLEMENTACION DE LA ESTRATEGIA OLLAS COMUNITARIAS PARA UNA CARTAGENA SIN HAMBRE  CARTAGENA DE INDIAS</t>
  </si>
  <si>
    <t>2.3.4103.1500.2024130010198</t>
  </si>
  <si>
    <t>FORTALECIMIENTO  DE LA ESTRATEGIA GENERACION DE INGRESOS Y TRABAJO PARA LA POBLACION EN POBREZA EXTREMA DEL DISTRITO DE CARTAGENA DE INDIAS  CARTAGENA DE INDIAS</t>
  </si>
  <si>
    <t>2.3.4103.1500.2024130010213</t>
  </si>
  <si>
    <t>IMPLEMENTACION  DE LA ESTRATEGIA CARTAGENA SOSTENIBLE: HAMBRE CERO,  CARTAGENA DE INDIAS</t>
  </si>
  <si>
    <t>2.3.4502.1000.2024130010226</t>
  </si>
  <si>
    <t>APOYO AL FORTALECIMIENTO INSTITUCIONAL DE RENTA CIUDADANA, RENTA JOVEN Y COLOMBIA MAYOR PARA LA SUPERACIONDE LA POBREZA EXTREMA EN  CARTAGENA DE INDIAS</t>
  </si>
  <si>
    <t>2.3.4502.1000.2024130010192</t>
  </si>
  <si>
    <t>IMPLEMENTACION DE LAS ESTRATEGIAS DE PARTICIPACION CIUDADANA Y GOBERNANZA EN LA POBLACION DE POBREZA EXTREMA CARTAGENA DE INDIAS,  CARTAGENA DE INDIAS</t>
  </si>
  <si>
    <t>2.3.4502.1000.202400000005108</t>
  </si>
  <si>
    <t>DISEÑO E IMPLEMENTACIÓN DE UN PLAN DE FORMACIÓN INTEGRAL PARA FORTALECER EL SISTEMA DE CONTROL INTERNO EN LA ALCALDÍA DE CARTAGENA DE INDIAS</t>
  </si>
  <si>
    <t>2.3.4503.1000.2024130010152</t>
  </si>
  <si>
    <t>FORTALECIMIENTO DE LA GESTION DEL CONOCIMIENTO DEL RIESGO EN   CARTAGENA DE INDIAS</t>
  </si>
  <si>
    <t>1.2.4.3.03-070-SGP LIBRE INVERSION</t>
  </si>
  <si>
    <t>2.3.4503.1000.2024130010153</t>
  </si>
  <si>
    <t>GENERACION DE LAS ACCIONES REQUERIDAS PARA LA MITIGACION Y REDUCCION DEL RIESGO DE DESASTRES EN  CARTAGENA DE INDIAS</t>
  </si>
  <si>
    <t>2.3.4503.1000.2024130010154</t>
  </si>
  <si>
    <t>FORTALECIMIENTO DE LA ATENCION Y MANEJO DE DESASTRES EN  CARTAGENA DE INDIAS</t>
  </si>
  <si>
    <t>1.3.1.1.06-086-- DONACIONES</t>
  </si>
  <si>
    <t>02</t>
  </si>
  <si>
    <t>SECRETARIA DEL INTERIOR Y CONVIVENCIA CIUDADANAL</t>
  </si>
  <si>
    <t>2.1.2.02.01.002-01.02</t>
  </si>
  <si>
    <t>Dotación cuerpo de Bomberos</t>
  </si>
  <si>
    <t>1.2.3.2.27-090-Venta de Bienes y Servicios Bomberos</t>
  </si>
  <si>
    <t>2.1.2.02.01.002-02.02</t>
  </si>
  <si>
    <t>Dotación guardias Carcel Distrital</t>
  </si>
  <si>
    <t>2.1.2.02.01.003-01.02</t>
  </si>
  <si>
    <t>Productos de refinación de petroleo y combustible</t>
  </si>
  <si>
    <t>2.1.2.02.01.003-02.02</t>
  </si>
  <si>
    <t>2.1.2.02.02.006-01.02</t>
  </si>
  <si>
    <t>Servicio de suministro de comidas reclusas Carcel Distrital</t>
  </si>
  <si>
    <t>Transporte</t>
  </si>
  <si>
    <t>2.1.2.02.02.007-01.02</t>
  </si>
  <si>
    <t>Servicios inmobiliarios y arrendamientos.</t>
  </si>
  <si>
    <t>2.1.2.02.02.008-01.02</t>
  </si>
  <si>
    <t>Remuneración de servicios técnicos-honorarios.</t>
  </si>
  <si>
    <t>Mantenimiento</t>
  </si>
  <si>
    <t>2.1.2.02.02.008-04.02</t>
  </si>
  <si>
    <t>Servicios de comunicaciones, transmisión y almacenamiento de la información</t>
  </si>
  <si>
    <t>2.3.0000.0000.0000000000001</t>
  </si>
  <si>
    <t>PRESUPUESTO PARTICIPATIVO</t>
  </si>
  <si>
    <t>2.3.1202.0800.2024130010041</t>
  </si>
  <si>
    <t>FORTALECIMIENTO DE LOS SERVICIOS OFERTADOS EN LAS CASAS DE JUSTICIA EN LA CIUDAD DE  CARTAGENA DE INDIAS</t>
  </si>
  <si>
    <t>2.3.1206.0800.2024130010043</t>
  </si>
  <si>
    <t>MEJORAMIENTO DE LA ATENCION A POBLACION PRIVADA DE LA LIBERTAD A CARGO DEL DISTRITO DE  CARTAGENA DE INDIAS</t>
  </si>
  <si>
    <t>2.3.4101.1500.2024130010215</t>
  </si>
  <si>
    <t>PREVENCION PROTECCION, ATENCION, ASISTENCIA Y REPARACION EFECTIVA E INTEGRAL A LAS VICTIMAS DEL CONFLICTO EN EL DISTRITO DE   CARTAGENA DE INDIAS</t>
  </si>
  <si>
    <t>2.3.4102.1500.2024130010065</t>
  </si>
  <si>
    <t>ASISTENCIA Y  ATENCION INTEGRAL  A JOVENES Y ADOLESCENTES  EN RIESGO SOCIAL DE VINCULACION A  ACTIVIDADES DELICTIVAS EN EL DISTRITO DE   CARTAGENA DE INDIAS</t>
  </si>
  <si>
    <t>2.3.4102.1500.2024130010173</t>
  </si>
  <si>
    <t>FORTALECIMIENTO DE LA ESTRATEGIA DE ATENCION DISTRITAL A JOVENES Y ADOLESCENTES DEL SISTEMA DE RESPONSABILIDAD PENAL PARA ADOLESCENTES-SRPA EN LA CIUDAD DE   CARTAGENA DE INDIAS</t>
  </si>
  <si>
    <t>2.3.4501.1000.2024130010042</t>
  </si>
  <si>
    <t>MEJORAMIENTO DE LA ATENCION A USUARIOS EN LAS COMISARIAS DE FAMILIA DEL DISTRITO DE   CARTAGENA DE INDIAS</t>
  </si>
  <si>
    <t>2.3.4501.1000.2024130010048</t>
  </si>
  <si>
    <t>FORTALECIMIENTO DE LAS CAPACIDADES OPERATIVAS  DE LAS INSPECCIONES DE POLICIA DEL DISTRITO DE   CARTAGENA DE INDIAS</t>
  </si>
  <si>
    <t>2.3.4501.1000.2024130010171</t>
  </si>
  <si>
    <t>FORTALECIMIENTO DEL PLAN ESTRATEGICO  DE SEGURIDAD INTEGRAL TITAN 24 EN EL DISTRITO DE  CARTAGENA DE INDIAS</t>
  </si>
  <si>
    <t>2.3.4501.1000.2024130010179</t>
  </si>
  <si>
    <t>MEJORAMIENTO DE LA CONVIVENCIA CIUDADANA EN EL DISTRITO DE   CARTAGENA DE INDIAS</t>
  </si>
  <si>
    <t>1.2.3.2.24-120-MULTAS CODIGO NACIONAL DE POLICIA Y CONVIVENCIA</t>
  </si>
  <si>
    <t>1.3.2.3.11-161-RF MULTAS CODIGO POLICIA</t>
  </si>
  <si>
    <t>2.3.4501.1000.2024130010216</t>
  </si>
  <si>
    <t>FORTALECIMIENTO DE LAS CAPACIDADES ADMINISTRATIVAS, LOGISTICAS Y OPERATIVAS DEL FONDO DE SEGURIDAD TERRITORIAL DEL DISTRITO DE    CARTAGENA DE INDIAS</t>
  </si>
  <si>
    <t>1.2.3.2.06-040-- CONTRIBUCION SOBRE CONTRATOS DE OBRA PUBLICA</t>
  </si>
  <si>
    <t>2.3.4501.1000.2024130010217</t>
  </si>
  <si>
    <t>FORTALECIMIENTO DE LAS CAPACIDADES TECNOLOGICAS Y OPERATIVAS DE LA UNIDAD ADMINISTRATIVA ESPECIAL MIGRACION COLOMBIA EN EL DISTRITO DE  CARTAGENA DE INDIAS</t>
  </si>
  <si>
    <t>2.3.4501.1000.2024130010218</t>
  </si>
  <si>
    <t>FORTALECIMIENTO DE MEDIOS TECNOLOGICOS PARA LA UNIDAD NACIONAL DE PROTECCION EN EL DISTRITO DE   CARTAGENA DE INDIAS</t>
  </si>
  <si>
    <t>1.3.2.1.09-174-RF CONTRIBUCION DE OBRAS PUBLICAS</t>
  </si>
  <si>
    <t>2.3.4501.1000.2024130010219</t>
  </si>
  <si>
    <t>ADECUACION DE LA SEDE DE LA FISCALIA GENERAL DE LA NACION UBICADA EN EL BARRIO CRESPO CALLE 66 4 -86 EDIFICIO HOCOL PISOS 1 Y EXTERIORES DEL DISTRITO DE  CARTAGENA DE INDIAS</t>
  </si>
  <si>
    <t>2.3.4501.1000.2024130010220</t>
  </si>
  <si>
    <t>FORTALECIMIENTO INTEGRAL DEL SERVICIO DE LA POLICIA EN EL DISTRITO DE  CARTAGENA DE INDIAS</t>
  </si>
  <si>
    <t>2.3.4501.1000.2024130010222</t>
  </si>
  <si>
    <t>FORTALECIMIENTO DE LAS CAPACIDADES OPERATIVAS DE LA ARMADA NACIONAL PARA LA OPORTUNA ASISTENCIA MILITAR E INCREMENTO DE LA PROTECCION YSEGURIDAD CIUDADANA EN EL DISTRITO DE  CARTAGENA DE INDIAS</t>
  </si>
  <si>
    <t>2.3.4502.1000.2024130010067</t>
  </si>
  <si>
    <t>FORTALECIMIENTO DE LA ESTRATEGIA  DE ATENCION Y ACCESO A SERVICIOS A LA POBLACION MIGRANTE, RETORNADA Y DE ACOGIDA DESDE EL CENTRO INTEGRATE  EN EL DISTRITO DE   CARTAGENA DE INDIAS</t>
  </si>
  <si>
    <t>2.3.4502.1000.2024130010080</t>
  </si>
  <si>
    <t>FORTALECIMIENTO DE LA GOBERNANZA Y LA AUTODETERMINACION DE LA CULTURA E INSTITUCIONES PROPIAS DE LA POBLACION INDIGENA EN EL DISTRITO DE  CARTAGENA DE INDIAS</t>
  </si>
  <si>
    <t>2.3.4502.1000.2024130010096</t>
  </si>
  <si>
    <t>FORTALECIMIENTO DEL PROCESO ORGANIZATIVO Y ATENCION DIFERENCIAL A LA POBLACION NEGRA, AFRODESCENDIENTE, RAIZAL Y PALENQUERA EN EL DISTRITO DE   CARTAGENA DE INDIAS</t>
  </si>
  <si>
    <t>2.3.4502.1000.2024130010195</t>
  </si>
  <si>
    <t>MEJORAMIENTO DE LA CAPACIDAD INSTITUCIONAL Y OPERATIVA PARA LA LUCHA CONTRA LA TRATA DE PERSONAS CON ENFOQUE DE DERECHOS HUMANOS EN EL DISTRITO DE   CARTAGENA DE INDIAS</t>
  </si>
  <si>
    <t>2.3.4502.1000.2024130010209</t>
  </si>
  <si>
    <t>PREVENCION PROMOCION Y PROTECCION DE LOS DERECHOS HUMANOS CON ENFOQUE DIFERENCIAL Y DE GENERO EN EL DISTRITO DE   CARTAGENA DE INDIAS</t>
  </si>
  <si>
    <t>2.3.4502.1000.2024130010210</t>
  </si>
  <si>
    <t>CONSTRUCCION DE PAZ TERRITORIAL EN EL DISTRITO DE   CARTAGENA DE INDIAS</t>
  </si>
  <si>
    <t>2.3.4503.1000.2024130010044</t>
  </si>
  <si>
    <t>FORTALECIMIENTO DEL CUERPO DE BOMBEROS DE   CARTAGENA DE INDIAS</t>
  </si>
  <si>
    <t>1.2.3.1.14-042-Sobretasa Bomberil</t>
  </si>
  <si>
    <t>1.3.2.3.11-044-- RF SOBRETASA BOMBERIL</t>
  </si>
  <si>
    <t>03</t>
  </si>
  <si>
    <t>SECRETARIA DE HACIENDA PUBLICA</t>
  </si>
  <si>
    <t>2.1.2.01.01.003.03.01</t>
  </si>
  <si>
    <t>Máquinas para oficina y contabilidad, y sus partes y accesorios</t>
  </si>
  <si>
    <t>2.1.2.02.01.003</t>
  </si>
  <si>
    <t>Otros bienes transportables (excepto productos metálicos, maquinaria y equipo)</t>
  </si>
  <si>
    <t>2.1.2.02.02.006-2.03</t>
  </si>
  <si>
    <t>2.1.2.02.02.006-3.03</t>
  </si>
  <si>
    <t>Otros servicios de alojamiento; suministro de comidas y bebidas, servicios de transporte; y servicios de distribución de electricidad, gas y agua.</t>
  </si>
  <si>
    <t>2.1.2.02.02.007-01.03</t>
  </si>
  <si>
    <t>Gastos asociados a la adquisición de servicios financieros</t>
  </si>
  <si>
    <t>2.1.2.02.02.007-03.03</t>
  </si>
  <si>
    <t>2.1.2.02.02.008-01.03</t>
  </si>
  <si>
    <t>Remuneracion de servicios tecnicos-honorarios</t>
  </si>
  <si>
    <t>2.1.2.02.02.008-02.03</t>
  </si>
  <si>
    <t>2.1.3.05.04.001.13.01</t>
  </si>
  <si>
    <t>Transferencia de la sobretasa ambiental a las Corporaciones Autónomas Regionales</t>
  </si>
  <si>
    <t>1.2.3.1.01-030-Sobretasa ambiental</t>
  </si>
  <si>
    <t>2.1.3.05.04.003.03</t>
  </si>
  <si>
    <t>Participación de intereses de mora sobre la sobretasa ambiental</t>
  </si>
  <si>
    <t>1.2.3.2.25-169-INTERESES SOBRETASA AMBIENTAL</t>
  </si>
  <si>
    <t>2.2.2.01.02.002.02.03</t>
  </si>
  <si>
    <t>DEUDA</t>
  </si>
  <si>
    <t>Banca comercial (capital)</t>
  </si>
  <si>
    <t>1.2.2.0.00-039-Icde-Corvivienda 15% Ipu</t>
  </si>
  <si>
    <t>2.2.2.02.02.002.02.03</t>
  </si>
  <si>
    <t>Banca comercial (intereses)</t>
  </si>
  <si>
    <t>1.3.1.1.03-062-DIVIDENDOS ACUACAR</t>
  </si>
  <si>
    <t>1.2.3.1.16-124-IMPUESTO DE TRANSPORTE POR OLEODUCTOS Y GASODUCTOS</t>
  </si>
  <si>
    <t>1.3.1.1.03-137-DIVIDENDOS CARTAGENA II</t>
  </si>
  <si>
    <t>1.3.1.1.03-138-DIVIDENDOS SOCIEDAD PORTUARIA</t>
  </si>
  <si>
    <t>1.3.1.1.03-139-DIVIDENDOS TERMINAL DE TRANSPORTE</t>
  </si>
  <si>
    <t>1.2.3.2.22-183-TASAS AEROPORTUARIAS</t>
  </si>
  <si>
    <t>1.2.2.0.00-202-ICDE</t>
  </si>
  <si>
    <t>1.2.2.0.00-203-ICDE</t>
  </si>
  <si>
    <t>1.2.2.0.00-204-ICDE</t>
  </si>
  <si>
    <t>2.3.0406.1003.2024130010132</t>
  </si>
  <si>
    <t>IMPLEMENTACION DE LA GESTION CATASTRAL CON ENFOQUE MULTIPROPOSITO EN DISTRITO  CARTAGENA DE INDIAS</t>
  </si>
  <si>
    <t>2.3.3502.0200.2024130010073</t>
  </si>
  <si>
    <t>IMPLEMENTACION DE ESTRATEGIAS DE FORTALECIMIENTO DE LA COMPETITIVIDAD Y LA INNOVACION EN EL DISTRITO DE   CARTAGENA DE INDIAS</t>
  </si>
  <si>
    <t>2.3.3502.0200.2024130010075</t>
  </si>
  <si>
    <t>CONSOLIDACION DE BUENAS PRACTICAS EN TRANSFORMACION PRODUCTIVA CON EQUIDAD COMO VALOR AGREGADO A LA DIVERSIFICACION ECONOMICA EN EL TERRITORIO   CARTAGENA DE INDIAS</t>
  </si>
  <si>
    <t>2.3.3502.0200.2024130010078</t>
  </si>
  <si>
    <t>CONSOLIDACION DE ESTRATEGIAS PARA LA IDENTIFICACION Y EL CIERRE DE BRECHAS DE EMPLEABILIDAD Y CAPITAL HUMANO EN  CARTAGENA DE INDIAS</t>
  </si>
  <si>
    <t>2.3.3502.0200.2024130010089</t>
  </si>
  <si>
    <t>IMPLEMENTACION DE ESTRATEGIAS PARA EL IMPULSO AL EMPRENDIMIENTO EN EL DISTRITO DE  CARTAGENA DE INDIAS</t>
  </si>
  <si>
    <t>2.3.3502.0200.2024130010109</t>
  </si>
  <si>
    <t>IMPLEMENTACION DE ACCIONES PARA EL POSICIONAMIENTO DE LA ESTRATEGIA CIUDAD GLOBAL EXPORTADORA EN EL DISTRITO DE  CARTAGENA DE INDIAS</t>
  </si>
  <si>
    <t>2.3.3502.0200.2024130010110</t>
  </si>
  <si>
    <t>IMPLEMENTACION ESTRATEGIAS DE FORTALECIMIENTO EMPRESARIAL Y DIVERSIFICACION ECONOMICA PARA EL AUMENTO DE LA CAPACIDAD PRODUCTIVA Y ECONOMICA EN EL DISTRITO DE  CARTAGENA DE INDIAS</t>
  </si>
  <si>
    <t>2.3.4599.1000.2024130010030</t>
  </si>
  <si>
    <t>MODERNIZACION INTEGRAL DE LA SECRETARIA DE HACIENDA DEL DISTRITO DE   CARTAGENA DE INDIAS</t>
  </si>
  <si>
    <t>2.3.4599.1000.2024130010108</t>
  </si>
  <si>
    <t>FORTALECIMIENTO DE LA GESTION FISCAL Y FINANCIERA DEL DISTRITO DE   CARTAGENA DE INDIAS</t>
  </si>
  <si>
    <t>1.3.2.2.08-075-- RF SGP PROPOSITO GENERAL</t>
  </si>
  <si>
    <t>1.3.2.1.11-108-RF CONTRAPRESTACION PORTUARIA</t>
  </si>
  <si>
    <t>1.2.3.2.09-177-PLUSVALIA</t>
  </si>
  <si>
    <t>04</t>
  </si>
  <si>
    <t>LOCALIDAD TURISTICA Y DE LA VIRGEN (LOCALIDAD 2)</t>
  </si>
  <si>
    <t>2.3.0000.0000.0000000000402</t>
  </si>
  <si>
    <t>DESCENTRALIZACION ADMINISTRATIVA</t>
  </si>
  <si>
    <t>1.2.3.2.25-095-- MULTA LOCALIDAD</t>
  </si>
  <si>
    <t>05</t>
  </si>
  <si>
    <t>SECRETARIA GENERAL</t>
  </si>
  <si>
    <t>2.1.1.01.01.001.01</t>
  </si>
  <si>
    <t>Sueldo básico</t>
  </si>
  <si>
    <t>1.2.3.2.21-021-DERECHOS DE TRANSITO</t>
  </si>
  <si>
    <t>1.2.3.1.19-201-ESTAMPILLA PARA LA JUSTICIA</t>
  </si>
  <si>
    <t>1.2.3.2.27-167-SERVICIO DE GRUAS</t>
  </si>
  <si>
    <t>2.1.1.01.01.001.02</t>
  </si>
  <si>
    <t>Horas extras. dominicales. festivos y recargos</t>
  </si>
  <si>
    <t>2.1.1.01.01.001.03</t>
  </si>
  <si>
    <t>Gastos de representación</t>
  </si>
  <si>
    <t>2.1.1.01.01.001.04</t>
  </si>
  <si>
    <t>Subsidio de alimentación</t>
  </si>
  <si>
    <t>2.1.1.01.01.001.04-1</t>
  </si>
  <si>
    <t>Subsidio de alimentación - Practicas Laborales</t>
  </si>
  <si>
    <t>2.1.1.01.01.001.05</t>
  </si>
  <si>
    <t>Auxilio de transporte</t>
  </si>
  <si>
    <t>2.1.1.01.01.001.05-1</t>
  </si>
  <si>
    <t>Auxilio de transporte - Practicas Laborales</t>
  </si>
  <si>
    <t>2.1.1.01.01.001.06</t>
  </si>
  <si>
    <t>Prima de servicio</t>
  </si>
  <si>
    <t>2.1.1.01.01.001.07</t>
  </si>
  <si>
    <t>Bonificación por servicios prestados</t>
  </si>
  <si>
    <t>2.1.1.01.01.001.08.01</t>
  </si>
  <si>
    <t>Prima de navidad</t>
  </si>
  <si>
    <t>1.2.3.2.25-168-MULTAS TRANSITO Y TRANSPORTE</t>
  </si>
  <si>
    <t>2.1.1.01.01.001.08.02</t>
  </si>
  <si>
    <t>Prima de vacaciones</t>
  </si>
  <si>
    <t>2.1.1.01.01.002.34</t>
  </si>
  <si>
    <t>Prima de clima o de calor</t>
  </si>
  <si>
    <t>2.1.1.01.02.001</t>
  </si>
  <si>
    <t>Aportes a la seguridad social en pensiones</t>
  </si>
  <si>
    <t>2.1.1.01.02.002</t>
  </si>
  <si>
    <t>Aportes a la seguridad social en salud</t>
  </si>
  <si>
    <t>2.1.1.01.02.003</t>
  </si>
  <si>
    <t>Aportes de cesantías</t>
  </si>
  <si>
    <t>2.1.1.01.02.004</t>
  </si>
  <si>
    <t>Aportes a cajas de compensación familiar</t>
  </si>
  <si>
    <t>2.1.1.01.02.005</t>
  </si>
  <si>
    <t>Aportes generales al sistema de riesgos laborales</t>
  </si>
  <si>
    <t>2.1.1.01.02.005-1</t>
  </si>
  <si>
    <t>Aportes generales al sistema de riesgos laborales - Practicas Laborales</t>
  </si>
  <si>
    <t>2.1.1.01.02.006</t>
  </si>
  <si>
    <t>Aportes al ICBF</t>
  </si>
  <si>
    <t>2.1.1.01.02.007</t>
  </si>
  <si>
    <t>Aportes al SENA</t>
  </si>
  <si>
    <t>2.1.1.01.02.008</t>
  </si>
  <si>
    <t>Aportes a la ESAP</t>
  </si>
  <si>
    <t>2.1.1.01.02.009</t>
  </si>
  <si>
    <t>Aportes a escuelas industriales e institutos técnicos</t>
  </si>
  <si>
    <t>2.1.1.01.03.001.01</t>
  </si>
  <si>
    <t>Vacaciones</t>
  </si>
  <si>
    <t>1.2.3.2.25-163-INTERESES DE MORA TRANSITO</t>
  </si>
  <si>
    <t>2.1.1.01.03.001.03</t>
  </si>
  <si>
    <t>Bonificación especial de recreación</t>
  </si>
  <si>
    <t>2.1.1.01.03.003</t>
  </si>
  <si>
    <t>Bonificación de dirección para gobernadores y alcaldes</t>
  </si>
  <si>
    <t>2.1.1.01.03.004</t>
  </si>
  <si>
    <t>Bonificación de gestión territorial para alcaldes</t>
  </si>
  <si>
    <t>2.1.1.01.03.020</t>
  </si>
  <si>
    <t>Estímulos a los empleados del Estado</t>
  </si>
  <si>
    <t>2.1.1.01.03.099-01.05</t>
  </si>
  <si>
    <t>Prima Ambiental</t>
  </si>
  <si>
    <t>2.1.1.01.03.099-02.05</t>
  </si>
  <si>
    <t>Incentivo Cuerpo de Bomberos</t>
  </si>
  <si>
    <t>2.1.1.01.03.099-03-05</t>
  </si>
  <si>
    <t>Prima de proteccion solar</t>
  </si>
  <si>
    <t>2.1.1.01.03.099-04.05</t>
  </si>
  <si>
    <t>Prima de vacación sindical</t>
  </si>
  <si>
    <t>2.1.1.01.03.099-04.10</t>
  </si>
  <si>
    <t>2.1.1.01.03.099-06.05</t>
  </si>
  <si>
    <t>Diferencia valor incapacidad</t>
  </si>
  <si>
    <t>2.1.1.01.03.099-05.05</t>
  </si>
  <si>
    <t>Compensación Especial Guardianes</t>
  </si>
  <si>
    <t>2.1.1.01.03.114</t>
  </si>
  <si>
    <t>Auxilios para Desplazamiento</t>
  </si>
  <si>
    <t>2.1.1.01.03.116</t>
  </si>
  <si>
    <t>Bonificación por Alto Riesgo</t>
  </si>
  <si>
    <t>2.1.2.01.01.003.01</t>
  </si>
  <si>
    <t>Maquinaria para uso general</t>
  </si>
  <si>
    <t>Máquinas para oficina y contabilidad. y sus partes y accesorios</t>
  </si>
  <si>
    <t>2.1.2.01.01.003.03.01-1.1.05</t>
  </si>
  <si>
    <t>Máquinas para oficina y contabilidad. y sus partes y accesorios-Loc Industrial y de la bahia</t>
  </si>
  <si>
    <t>2.1.2.01.01.003.03.01-2.1.05</t>
  </si>
  <si>
    <t>Máquinas para oficina y contabilidad. y sus partes y accesorios - Loc. Virgen y Turística</t>
  </si>
  <si>
    <t>2.1.2.01.01.003.03.01-3.1.05</t>
  </si>
  <si>
    <t>Máquinas para oficina y contabilidad. y sus partes y accesorios - Loc. Histórica de Caribe Norte</t>
  </si>
  <si>
    <t>2.1.2.01.01.003.04.01-01.05</t>
  </si>
  <si>
    <t>Generadores y transformadores electricos</t>
  </si>
  <si>
    <t>2.1.2.01.01.003.04.02-01.05</t>
  </si>
  <si>
    <t>Aparatos de control electrico o distribucion de electricidad</t>
  </si>
  <si>
    <t>2.1.2.01.01.003.04.06-01.05</t>
  </si>
  <si>
    <t>Adquisición de aires acondicionados</t>
  </si>
  <si>
    <t>2.1.2.01.01.003.05.02-01.05</t>
  </si>
  <si>
    <t>Adquisición de componentes electrónicos; aparatos transmisores de televisión y radio</t>
  </si>
  <si>
    <t>2.1.2.01.01.003.05.02-2.1.05</t>
  </si>
  <si>
    <t>Aparatos transmisores de televisión y radio; televisión, video y cámaras digitales; teléfonos - loc 1</t>
  </si>
  <si>
    <t>2.1.2.01.01.003.05.02-3.1.05</t>
  </si>
  <si>
    <t>Aparatos transmisores de televisión y radio; televisión, video y cámaras digitales; teléfonos - loc 2</t>
  </si>
  <si>
    <t>2.1.2.01.01.003.05.02-4.1.05</t>
  </si>
  <si>
    <t>Aparatos transmisores de televisión y radio; televisión, video y cámaras digitales; teléfonos - loc 3</t>
  </si>
  <si>
    <t>2.1.2.01.01.003.06.01</t>
  </si>
  <si>
    <t>Aparatos médicos y quirúrgicos y aparatos ortésicos y protésicos</t>
  </si>
  <si>
    <t>2.1.2.01.01.003.07.01-01.05</t>
  </si>
  <si>
    <t>Adquisicion de vehiculos automotores y remolques</t>
  </si>
  <si>
    <t>2.1.2.01.01.004.01.01.04</t>
  </si>
  <si>
    <t>Otros muebles N.C.P.</t>
  </si>
  <si>
    <t>2.1.2.01.01.005.02.03.01.01</t>
  </si>
  <si>
    <t>Paquetes de software</t>
  </si>
  <si>
    <t>2.1.2.02.01.002-1.1.05</t>
  </si>
  <si>
    <t>Artículos textiles y dotación</t>
  </si>
  <si>
    <t>2.1.2.02.01.002-2.1.05</t>
  </si>
  <si>
    <t>Adquisición de productos alimenticios y de bebidas- Localidad de laVirgen y Turística.</t>
  </si>
  <si>
    <t>2.1.2.02.01.002-3.1.05</t>
  </si>
  <si>
    <t>Adquisicion de productos alimenticios y de bebidas - Loc. Histórica de Caribe Norte</t>
  </si>
  <si>
    <t>2.1.2.02.01.002-4.1.05</t>
  </si>
  <si>
    <t>Adquisicion de productos alimenticios y de bebidas. - Loc. Industrial y de la Bahía</t>
  </si>
  <si>
    <t>2.1.2.02.01.003-1.2.05</t>
  </si>
  <si>
    <t>Combustible</t>
  </si>
  <si>
    <t>2.1.2.02.01.003-1.1.05</t>
  </si>
  <si>
    <t>Papelería, Tóner, Útiles de Oficina.</t>
  </si>
  <si>
    <t>2.1.2.02.01.003-1.3.05</t>
  </si>
  <si>
    <t>Otros</t>
  </si>
  <si>
    <t>2.1.2.02.01.003-2.1.05</t>
  </si>
  <si>
    <t>Papeleria, Toner, Utiles de Oficina, - Loc, Virgen y Turistica</t>
  </si>
  <si>
    <t>2.1.2.02.01.003-3.1.05</t>
  </si>
  <si>
    <t>Papeleria, Toner, Utiles de Oficina, - Loc,Historica de Caribe Norte</t>
  </si>
  <si>
    <t>2.1.2.02.01.003-4.1.05</t>
  </si>
  <si>
    <t>Papeleria, Toner, Utiles de Oficina, - Loc, Industrial y de la Bahia</t>
  </si>
  <si>
    <t>2.1.2.02.02.005</t>
  </si>
  <si>
    <t>Construcción y Servicios de la construcción</t>
  </si>
  <si>
    <t>Servicios de Transporte y Mensajeria</t>
  </si>
  <si>
    <t>2.1.2.02.02.006-1.3.05</t>
  </si>
  <si>
    <t>Servicios Públicos - Electricidad, gas y agua</t>
  </si>
  <si>
    <t>2.1.2.02.02.006-2-1.05</t>
  </si>
  <si>
    <t>Transporte y mensajeria - Loc. de la Virgen y Turística</t>
  </si>
  <si>
    <t>2.1.2.02.02.006-3-1.05</t>
  </si>
  <si>
    <t>Transporte y mensajeria - Loc. Histórica de Caribe Norte</t>
  </si>
  <si>
    <t>2.1.2.02.02.006-4-1.05</t>
  </si>
  <si>
    <t>Transporte y mensajeria - Loc. Industrial y de la Bahía</t>
  </si>
  <si>
    <t>2.1.2.02.02.007-1.05</t>
  </si>
  <si>
    <t>2.1.2.02.02.007-2.05</t>
  </si>
  <si>
    <t>Servicios Financieros y Servicios Conexos (Seguros de Vida) (Polizas de seguro).</t>
  </si>
  <si>
    <t>2.1.2.02.02.008-1.2.05</t>
  </si>
  <si>
    <t>Honorarios y remuneracion de servicios tecnicos</t>
  </si>
  <si>
    <t>2.1.2.02.02.008-1.3.05</t>
  </si>
  <si>
    <t>Servicios de seguridad</t>
  </si>
  <si>
    <t>2.1.2.02.02.008-1.4.05</t>
  </si>
  <si>
    <t>Servicios de Limpieza</t>
  </si>
  <si>
    <t>2.1.2.02.02.008-1.7.05</t>
  </si>
  <si>
    <t>2.1.2.02.02.008-1.5.05</t>
  </si>
  <si>
    <t>Servicios de Publicidad, Servicios de Impresión, Copiado y Reproducciones.</t>
  </si>
  <si>
    <t>2.1.2.02.02.008-1.6.05</t>
  </si>
  <si>
    <t>Servicios de comunicaciones, transmision y almacenamiento de informacion</t>
  </si>
  <si>
    <t>2.1.2.02.02.008-1.8.05</t>
  </si>
  <si>
    <t>Servicios Especializados (Acutalizacion,avlauo Tecnico y Conciliacion de inventario)</t>
  </si>
  <si>
    <t>2.1.2.02.02.008-1.11.05</t>
  </si>
  <si>
    <t>2.1.2.02.02.008-2.1.05</t>
  </si>
  <si>
    <t>Remuneración de Servicios Técnicos - Honorarios - Loc. De la Virgen y Turística</t>
  </si>
  <si>
    <t>2.1.2.02.02.008-3.1.05</t>
  </si>
  <si>
    <t>Remuneración de Servicios Técnicos - Honorarios - Histórica del Caribe</t>
  </si>
  <si>
    <t>2.1.2.02.02.008-4.1.05</t>
  </si>
  <si>
    <t>Remuneración de Servicios Técnicos - Honorarios - Industrial y de la Bahía</t>
  </si>
  <si>
    <t>2.1.2.02.02.009-1-05</t>
  </si>
  <si>
    <t>Servicios para la comunidad, sociales y personales</t>
  </si>
  <si>
    <t>2.1.2.02.02.008-2-05</t>
  </si>
  <si>
    <t>Capacitación</t>
  </si>
  <si>
    <t>2.1.2.02.02.010</t>
  </si>
  <si>
    <t>Viáticos de los funcionarios en comisión</t>
  </si>
  <si>
    <t>2.1.3.04.02.001</t>
  </si>
  <si>
    <t>Membresías</t>
  </si>
  <si>
    <t>2.1.3.04.04.001</t>
  </si>
  <si>
    <t>2.1.3.07.02.030</t>
  </si>
  <si>
    <t>Auxilio sindical (no de pensiones)</t>
  </si>
  <si>
    <t>2.1.3.07.02.031</t>
  </si>
  <si>
    <t>Programa de salud ocupacional (no de pensiones)</t>
  </si>
  <si>
    <t>2.1.7.01.01</t>
  </si>
  <si>
    <t>Cesantías definitivas</t>
  </si>
  <si>
    <t>2.1.8.01.52</t>
  </si>
  <si>
    <t>Impuesto predial unificado</t>
  </si>
  <si>
    <t>2.1.8.01.53</t>
  </si>
  <si>
    <t>Impuesto de registro</t>
  </si>
  <si>
    <t>2.1.8.01.55</t>
  </si>
  <si>
    <t>Impuesto de delineaciòn urbana</t>
  </si>
  <si>
    <t>2.1.8.02</t>
  </si>
  <si>
    <t>Estampillas</t>
  </si>
  <si>
    <t>2.1.8.04.03</t>
  </si>
  <si>
    <t>Contribuciòn de Valorizaciòn</t>
  </si>
  <si>
    <t>2.3.0406.1003.2024130010085</t>
  </si>
  <si>
    <t>INVENTARIO Y SANEAMIENTO INTEGRAL DEL PATRIMONIO INMOBILIARIO DEL DISTRITO DE   CARTAGENA DE INDIAS</t>
  </si>
  <si>
    <t>2.3.1203.0800.202400000004831</t>
  </si>
  <si>
    <t>IMPLEMENTACION DE LA MEJORA NORMATIVA EN EL DISTRITO DE CARTAGENA DE INDIAS</t>
  </si>
  <si>
    <t>2.3.1905.0300.2024130010087</t>
  </si>
  <si>
    <t>ADMINISTRACION  Y OPERACION DE LOS CEMENTERIOS PUBLICOS DEL DISTRITO DE   CARTAGENA DE INDIAS</t>
  </si>
  <si>
    <t>2.3.2102.1900.2024130010119</t>
  </si>
  <si>
    <t>IMPLEMENTACION DE FUENTES NO CONVENCIONALES DE ENERGIA SOSTENIBLE EN EL DISTRITO DE  CARTAGENA DE INDIAS</t>
  </si>
  <si>
    <t>2.3.2102.1900.202400000005839</t>
  </si>
  <si>
    <t>IMPLEMENTACIÓN DE LA OPTIMIZACIÓN DEL SERVICIO DE ALUMBRADO PÚBLICO Y EL SUMINISTRO DE ENERGÍA PARA EL SISTEMA, EN EL DISTRITO DE   CARTAGENA DE INDIAS</t>
  </si>
  <si>
    <t>1.2.3.1.05-121-IMPUESTO DE ALUMBRADO PUBLICO</t>
  </si>
  <si>
    <t>1.3.2.3.11-162-RF ALUMBRADO PUBLICO</t>
  </si>
  <si>
    <t>2.3.2301.0400.2024130010009</t>
  </si>
  <si>
    <t>TRANSFORMACION DE LOS SISTEMAS DE INFORMACION PARA LA TOMA DE DECISIONES BASADAS EN DATOS EN LA ALCALDIA MAYOR DE  CARTAGENA DE INDIAS</t>
  </si>
  <si>
    <t>2.3.2301.0400.2024130010021</t>
  </si>
  <si>
    <t>IMPLEMENTACION DE ZONAS DIGITALES DE ACCESO PUBLICO GRATUITO PARA EL USO Y APROPIACION DE LAS TIC EN EL DISTRITO DE  CARTAGENA DE INDIAS</t>
  </si>
  <si>
    <t>2.3.2301.0400.202400000004450</t>
  </si>
  <si>
    <t>FORTALECIMIENTO DE LA SEGURIDAD DIGITAL INSTITUCIONAL EN EL DISTRITO DE  CARTAGENA DE INDIAS</t>
  </si>
  <si>
    <t>2.3.2302.0400.202400000004675</t>
  </si>
  <si>
    <t>IMPLEMENTACION DEL CLOUD DATA CENTER EN LA ALCALDIA DE CARTAGENA DE INDIAS</t>
  </si>
  <si>
    <t>2.3.3201.0900.2024130010206</t>
  </si>
  <si>
    <t>CONSTRUCCION DE UN FUTURO SOSTENIBLE Y EQUITATIVO PARA EL DISTRITO DE   CARTAGENA DE INDIAS</t>
  </si>
  <si>
    <t>2.3.3202.0900.2024130010101</t>
  </si>
  <si>
    <t>PROTECCION DEL AREA DE IMPORTANCIA ESTRATEGICA - AIE DEFINIDA EN EL POMCA PARA EL DISTRITO DE   CARTAGENA DE INDIAS</t>
  </si>
  <si>
    <t>2.3.3302.0900.202400000005197</t>
  </si>
  <si>
    <t>CONSOLIDACIÓN DEL MUSEO HISTÓRICO PARA FORTALECER LA MEMORIA, EL PATRIMONIO Y EL SERVICIO A LA CIUDADANÍA EN EL DISTRITO DE   CARTAGENA DE INDIAS</t>
  </si>
  <si>
    <t>2.3.3301.1603.202400000004448</t>
  </si>
  <si>
    <t>RECUPERACION Y APROPIACION COLECTIVA DEL PATRIMONIO CULTURAL Y LA GOBERNANZA TERRITORIAL EN EL DISTRITO DE   CARTAGENA DE INDIAS</t>
  </si>
  <si>
    <t>2.3.3502.0200.2024130010163</t>
  </si>
  <si>
    <t>FORTALECIMIENTO A LA GESTION INTEGRAL DEL SISTEMA DE MERCADO DE DISTRITO DE   CARTAGENA DE INDIAS</t>
  </si>
  <si>
    <t>2.3.3502.0200.202400000005202</t>
  </si>
  <si>
    <t>ESTUDIOS Y DISEÑOS PARA LA IMPLEMENTACIÓN DEL NUEVO SISTEMA DE ABASTECIMIENTO DEL DISTRITO DE CARTAGENA DE INDIAS</t>
  </si>
  <si>
    <t>2.3.3602.1300.2024130010158</t>
  </si>
  <si>
    <t>IMPLEMENTACION DEL PROGRAMA MI PRIMERA CHAMBA EN EL DISTRITO DE  CARTAGENA DE INDIAS</t>
  </si>
  <si>
    <t>2.3.3603.1300.2024130010103</t>
  </si>
  <si>
    <t>IMPLEMENTACION DEL PROGRAMA DE FORMACION INTEGRAL ESCUELA TALLER DEL DISTRITO DE  CARTAGENA DE INDIAS</t>
  </si>
  <si>
    <t>2.3.3906.1002.202400000004837</t>
  </si>
  <si>
    <t>CONSTRUCCION DE MICROCENTROS DE INTELIGENCIA ARTIFICIAL EN EL DISTRITO DE CARTAGENA DE INDIAS</t>
  </si>
  <si>
    <t>2.3.3906.1002.202400000004341</t>
  </si>
  <si>
    <t>Elaboración e implementación de la estrategia para la gestión del conocimiento e innovación del Distrito de Cartagena de Indias</t>
  </si>
  <si>
    <t>2.3.4002.0900.202400000005105</t>
  </si>
  <si>
    <t>REPARACION Y MANTENIMIENTO DE LOS  PARQUES, ESPIRITU DEL MANGLAR Y PARQUE DEL CENTENARIO DEL DISTRITO DE  CARTAGENA DE INDIAS</t>
  </si>
  <si>
    <t>2.3.4003.1400.2024130010007</t>
  </si>
  <si>
    <t>OPTIMIZACION DEL SERVICIO DE ACUEDUCTO, Y ACCESO AL AGUA POTABLE EN LA ZONA URBANA, RURAL E INSULAR DEL DISTRITO DE  CARTAGENA DE INDIAS</t>
  </si>
  <si>
    <t>1.2.3.2.22-053-- CONTRAPRESTACION PORTUARIA</t>
  </si>
  <si>
    <t>1.2.4.6.00-055-- SGP APSB</t>
  </si>
  <si>
    <t>2.3.4003.1400.2024130010008</t>
  </si>
  <si>
    <t>OPTIMIZACION DEL SERVICIO DE ALCANTARILLADO SANITARIO, Y ACCESO AL SANEAMIENTO BASICO EN LA ZONA URBANA, RURAL E INSULAR DEL DISTRITO DE  CARTAGENA DE INDIAS</t>
  </si>
  <si>
    <t>2.3.4003.1400.2024130010029</t>
  </si>
  <si>
    <t>ACTUALIZACION E IMPLEMENTACION DEL PLAN DE GESTION INTEGRAL DE RESIDUOS SOLIDOS - PGIRS EN EL DISTRITO DE  CARTAGENA DE INDIAS</t>
  </si>
  <si>
    <t>1.2.3.2.22-185-Incentivo por Aprovechamiento de Residuos Sólidos</t>
  </si>
  <si>
    <t>2.3.4003.1400.2024130010102</t>
  </si>
  <si>
    <t>ADMINISTRACION DEL FONDO DE SOLIDARIDAD Y REDISTRIBUCION DEL INGRESO PARA LOS SERVICIOS PUBLICOS DOMICILIARIOS DE ACUEDUCTO, ALCANTARILLADO Y ASEO EN EL DISTRITO DE  CARTAGENA DE INDIAS</t>
  </si>
  <si>
    <t>1.3.2.2.13-111-RF SGP APSB</t>
  </si>
  <si>
    <t>1.3.2.3.11-126-RF IMP TRANSPORTE POR OLEODUCTO</t>
  </si>
  <si>
    <t>1.2.3.1.17-180-SOBRETASA DE SOLIDARIDAD SERVICIOS PUBLICOS ACUEDUCTO, ASEO Y ALCANTARILLADO</t>
  </si>
  <si>
    <t>2.3.4003.1400.202400000004686</t>
  </si>
  <si>
    <t>CONSTRUCCIÓN DE PLANTAS DE REVALORIZACIÓN DE RESIDUOS EN ZONAS DE TRATAMIENTO INTEGRAL (ACOPIO, TRANSFORMACIÓN, APROVECHAMIENTO Y COMERCIALIZACIÓN) PARA LA CIUDAD DE CARTAGENA DE INDIAS</t>
  </si>
  <si>
    <t>2.3.4103.1500.2024130010208</t>
  </si>
  <si>
    <t>INTEGRACION  SOCIO ECONOMICA Y ACCESO A SERVICIOS PARA LAS POBLACIONES MIGRANTES, RETORNADOS Y DE ACOGIDA EN EL DISTRITO DE  CARTAGENA DE INDIAS</t>
  </si>
  <si>
    <t>2.3.4501.1000.202400000004410</t>
  </si>
  <si>
    <t>TRANSFORMACION DIGITAL DE LA GESTION DOCUMENTAL DEL DISTRITO DE   CARTAGENA DE INDIAS</t>
  </si>
  <si>
    <t>2.3.4502.1000.2024130010164</t>
  </si>
  <si>
    <t>TRANSFORMACION DE LA TRANSPARENCIA ACTIVA Y PASIVA EN EL DISTRITO DE  CARTAGENA DE INDIAS</t>
  </si>
  <si>
    <t>2.3.4502.1000.202400000004433</t>
  </si>
  <si>
    <t>FORTALECIMIENTO DE LOS ESCENARIOS DE RELCIONAMIENTO Y LA EXPERIENCIA CIUDADANA: "CARTAGENA CONTIGO" EN EL DISTRITO DE CARTAGENA DE INDIAS</t>
  </si>
  <si>
    <t>2.3.4599.1000.2024130010070</t>
  </si>
  <si>
    <t>OPTIMIZACION DEL MODELO INTEGRADO DE PLANEACION Y GESTION - MIPG EN LA ALCALDIA MAYOR DE   CARTAGENA DE INDIAS</t>
  </si>
  <si>
    <t>2.3.4599.1000.202400000005104</t>
  </si>
  <si>
    <t>INVENTARIO GENERAL DE LOS BIENES MUEBLES DEL DISTRITO DE CARTAGENA DE INDIAS</t>
  </si>
  <si>
    <t>2.3.4599.1000.2024130010166</t>
  </si>
  <si>
    <t>INVERSIONES EN CARTAGENA, DESTINO DE TALLA MUNDIAL EN EL DISTRITO DE  CARTAGENA DE INDIAS</t>
  </si>
  <si>
    <t>2.3.4599.1000.2024130010167</t>
  </si>
  <si>
    <t>FORTALECIMIENTO DEL SISTEMA DE ARCHIVO Y GESTION DOCUMENTAL DEL DISTRITO DE  CARTAGENA DE INDIAS</t>
  </si>
  <si>
    <t>2.3.4599.1500.2024130010006</t>
  </si>
  <si>
    <t>ELABORACION E IMPLEMENTACION DEL ESTUDIO TECNICO DE REDISE?O INSTITUCIONAL E INNOVACION ADMINISTRATIVA DEL DISTRITO DE   CARTAGENA DE INDIAS</t>
  </si>
  <si>
    <t>06</t>
  </si>
  <si>
    <t>SECRETARIA DE INFRAESTRUCTURA</t>
  </si>
  <si>
    <t>Maquinas de oficina y contabilidad, y sus partes y accesorios</t>
  </si>
  <si>
    <t>2.1.2.02.01.003.01.06</t>
  </si>
  <si>
    <t>Papeleria-Toner-utiles de oficina</t>
  </si>
  <si>
    <t>2.1.2.02.02.006</t>
  </si>
  <si>
    <t>Comercio y distribución; alojamiento; servicios de suministro de comidas y bebidas; servicios de transporte; y servicios de distribución de electricidad, gas y agua</t>
  </si>
  <si>
    <t>2.1.2.02.02.008.01.06</t>
  </si>
  <si>
    <t>Remuneracion de Servcios Tecnicos - Honorarios</t>
  </si>
  <si>
    <t>2.3.2402.0600.2024130010059</t>
  </si>
  <si>
    <t>MEJORAMIENTO DE LA MALLA VIAL Y ESTRUCTURAS DE PASO EN EL DISTRITO DE   CARTAGENA DE INDIAS</t>
  </si>
  <si>
    <t>1.3.2.1.11-182-RF TASAS AEROPORTUARIAS</t>
  </si>
  <si>
    <t>2.3.2402.0600.2024130010088</t>
  </si>
  <si>
    <t>MEJORAMIENTO DE ANDENES Y BORDILLOS DEL CENTRO HISTORICO EN EL DISTRITO DE  CARTAGENA DE INDIAS</t>
  </si>
  <si>
    <t>2.3.3205.0900.2024130010060</t>
  </si>
  <si>
    <t>ESTUDIOS Y DISE?OS, CONSTRUCCION Y RECUPERACION DEL SISTEMA DE CANALES Y DRENAJES PLUVIALES EN EL DISTRITO DE  CARTAGENA DE INDIAS</t>
  </si>
  <si>
    <t>2.3.3502.0200.2024130010140</t>
  </si>
  <si>
    <t>CONSTRUCCION Y MEJORAMIENTO DE INFRAESTRUCTURA PARA EL TRANSPORTE MASIVO ACUATICO EN EL DISTRITO DE   CARTAGENA DE INDIAS</t>
  </si>
  <si>
    <t>2.3.4002.1400.2024130010061</t>
  </si>
  <si>
    <t>RECUPERACION URBANISTICA Y TERRITORIAL - OBRAS DE DEMOLICION DERIVADAS DE FALLOS, SENTENCIAS Y SANCIONES EN EL DISTRITO DE   CARTAGENA DE INDIAS</t>
  </si>
  <si>
    <t>2.3.4002.1400.202400000003390</t>
  </si>
  <si>
    <t>RECONSTRUCCIÓN AMPLIACIÓN Y PROLONGACIÓN DEL PASEO PEATONAL DEL PIE DE LA POPA, EN EL DISTRITO DE CARTAGENA DE INDIAS</t>
  </si>
  <si>
    <t>2.3.4503.1000.2024130010062</t>
  </si>
  <si>
    <t>CONSTRUCCION DE OBRAS PARA LA REDUCCION DEL RIESGO Y ATENCION A DESASTRES EN EL DISTRITO DE   CARTAGENA DE INDIAS</t>
  </si>
  <si>
    <t>2.3.4599.1500.202400000003911</t>
  </si>
  <si>
    <t>ADECUACIÓN Y MODERNIZACION DEL EDIFICIO “GALERAS DE LA MARINA” SEDE DEL CONCEJO DEL DISTRITO DE CARTAGENA DE INDIAS</t>
  </si>
  <si>
    <t>07</t>
  </si>
  <si>
    <t>SECRETARIA DE EDUCACION</t>
  </si>
  <si>
    <t>1.2.4.1.01-071-SGPPrestaciòn de Servicio Educativo</t>
  </si>
  <si>
    <t>Horas extras, dominicales, festivos y recargos</t>
  </si>
  <si>
    <t>2.1.1.01.01.001.09</t>
  </si>
  <si>
    <t>Prima técnica salarial</t>
  </si>
  <si>
    <t>2.1.1.01.03.001.02</t>
  </si>
  <si>
    <t>Indemnización por vacaciones</t>
  </si>
  <si>
    <t>2.1.1.01.03.117</t>
  </si>
  <si>
    <t>Prima Especial</t>
  </si>
  <si>
    <t>2.3.2.01.01.003.04.06</t>
  </si>
  <si>
    <t>Otro equipo electrico y sus partes y piezas</t>
  </si>
  <si>
    <t>2.1.2.02.01.002</t>
  </si>
  <si>
    <t>Productos alimenticios. bebidas y tabaco; textiles. prendas de vestir y productos de cuero</t>
  </si>
  <si>
    <t>Otros bienes transportables (excepto productos metálicos. maquinaria y equipo)</t>
  </si>
  <si>
    <t>Productos Metálicos Y Paquetes De Software</t>
  </si>
  <si>
    <t>Comercio y distribución; alojamiento; servicios de suministro de comidas y bebidas; servicios de transporte; y servicios de distribución de electricidad. gas y agua</t>
  </si>
  <si>
    <t>2.1.2.02.02.007</t>
  </si>
  <si>
    <t>Servicios financieros y servicios conexos; servicios inmobiliarios; y servicios de arrendamiento y leasing</t>
  </si>
  <si>
    <t>2.1.2.02.02.008-1.07</t>
  </si>
  <si>
    <t>Remuneración de Servicios Técnicos y Honorarios</t>
  </si>
  <si>
    <t>2.3.2201.0700.2024130010223</t>
  </si>
  <si>
    <t>ESTRATEGIA DE IMPLEMENTACION LLEGO, ME QUEDO Y ME SUPERO; ?ATENCION A JOVENES, ADULTOS Y MAYORES EN EL DISTRITO DE CARTAGENA DE INDIAS?</t>
  </si>
  <si>
    <t>2.3.2201.0700.2024130010229</t>
  </si>
  <si>
    <t>FORMACION EN DERECHOS HUMANOS, PREVENCION DE LAS VIOLENCIAS BASADAS EN GENERO Y TODO TIPO DE DISCRIMINACION EN LAS INSTUTUCIONES EDUCATIVAS OFICIALES DEL DISTRITO   CARTAGENA DE INDIAS</t>
  </si>
  <si>
    <t>2.3.2201.0700.2024130010231</t>
  </si>
  <si>
    <t>FORTALECIMIENTO DE LAS COMPETENCIAS DIGITALES MEDIANTE LA INTEGRACION DE LAS TIC EN LOS PROCESOS DE ENSE?ANZA APRENDIZAJE DE LAS INSTITUCIONES EDUCATIVAS OFICIALES DE  CARTAGENA DE INDIAS</t>
  </si>
  <si>
    <t>2.3.2201.0700.2024130010232</t>
  </si>
  <si>
    <t>ASISTENCIA REVITALIZACION DE LAS PRACTICAS ETNOEDUCATIVAS Y RESPETO A LA DIVERSIDAD,  CARTAGENA DE INDIAS</t>
  </si>
  <si>
    <t>2.3.2201.0700.2024130010233</t>
  </si>
  <si>
    <t>IMPLEMENTACION DEL ECOSISTEMAS DE INFANCIAS EN CLAVE DE DERECHOS EN EL DISTRITO DE  CARTAGENA DE INDIAS</t>
  </si>
  <si>
    <t>2.3.2201.0700.2024130010234</t>
  </si>
  <si>
    <t>FORMACION FORTALECER LOS PROCESOS FORMATIVOS QUE FAVOREZCAN LOS PROCESOS PEDAGOGICOS DE LOS DOCENTES Y ESTUDIANTES DE LAS INSTITUCIONES EDUCATIVAS OFICIALES,  CARTAGENA DE INDIAS</t>
  </si>
  <si>
    <t>1.2.4.1.03-171-SGP CALIDAD MATRICULA</t>
  </si>
  <si>
    <t>2.3.2201.0700.2024130010235</t>
  </si>
  <si>
    <t>FORMACION EN COMPETENCIAS A DOCENTES Y ESTUDIANTES DE LAS INSTITUCIONES EDUCATIVAS  CARTAGENA DE INDIAS</t>
  </si>
  <si>
    <t>2.3.2201.0700.2024130010237</t>
  </si>
  <si>
    <t>FORTALECIMIENTO IMPLEMENTACION Y SEGUIMIENTO GESTION ESCOLAR EN LAS IEO,A TRAVES DE ACTUALIZACION MODELOS PEDAGOGICOS Y CURRICULARES EN PROYECTOS EDUCATIVOS INSTITUCIONALES ? PEI, PARA MEJORAR INDICES DE CALIDAD EDUCATIVA CARTAGENA DE INDIAS</t>
  </si>
  <si>
    <t>2.3.2201.0700.2024130010238</t>
  </si>
  <si>
    <t>ADMINISTRACION DEL TALENTO HUMANO DEL SERVICIO EDUCATIVO OFICIAL DOCENTES, DIRECTIVOS DOCENTES Y ADMINISTRATIVOS DEL DISTRITO DE CARTAGENA  CARTAGENA DE INDIAS</t>
  </si>
  <si>
    <t>2.3.2201.0700.2024130010239</t>
  </si>
  <si>
    <t>IMPLEMENTACION DE LA ESTRATEGIA "EDUCACION SIN EDAD" PARA LA ATENCION A LA POBLACION EN EXTRA EDAD EN  CARTAGENA DE INDIAS</t>
  </si>
  <si>
    <t>2.3.2201.0700.2024130010240</t>
  </si>
  <si>
    <t>IMPLEMENTACION DEL PROYECTO "TODOS POR LA PERMANENCIA"  CARTAGENA DE INDIAS</t>
  </si>
  <si>
    <t>2.3.2201.0700.2024130010241</t>
  </si>
  <si>
    <t>OPTIMIZACION DE LA OPERACION DE LAS INSTITUCIONES EDUCATIVAS OFICIALES DE CARTAGENA DE INDIAS  CARTAGENA DE INDIAS</t>
  </si>
  <si>
    <t>1.3.2.2.01-081-- RF SGP EDUCACION</t>
  </si>
  <si>
    <t>1.2.4.1.04-172-SGP CALIDAD GRATUIDAD</t>
  </si>
  <si>
    <t>1.3.2.2.01-206-RF SGP Prestación de Servicios Educación</t>
  </si>
  <si>
    <t>2.3.2201.0700.2024130010242</t>
  </si>
  <si>
    <t>IMPLEMENTACION DE LA ESTRATEGIA DESCUBRIENDO MI ESCUELA PARA LA ATENCION A LA PRIMERA INFANCIA EN  CARTAGENA DE INDIAS</t>
  </si>
  <si>
    <t>2.3.2201.0700.2024130010243</t>
  </si>
  <si>
    <t>MODERNIZACION DE LA INFRAESTRUCTURA EDUCATIVA DEL DISTRITO  CARTAGENA DE INDIAS</t>
  </si>
  <si>
    <t>2.3.2201.0700.2024130010244</t>
  </si>
  <si>
    <t>IMPLEMENTACION DE LA ESTRATEGIA ?UNA ESCUELA TRANSFORMADORA? PARA LA INCLUSION Y DIVERSIDAD, EN  CARTAGENA DE INDIAS</t>
  </si>
  <si>
    <t>2.3.2201.0700.2024130010249</t>
  </si>
  <si>
    <t>FORTALECIMIENTO DE LA EDUCACION MEDIA TECNICA Y SU ARTICULACION CON LA EDUCACION SUPERIOR EN EL DISTRITO DE  CARTAGENA DE INDIAS</t>
  </si>
  <si>
    <t>2.3.2201.0700.2024130010252</t>
  </si>
  <si>
    <t>IMPLEMENTACION DEL PROYECTO "LA ESCUELA NOS ESPERA" EN EL DISTRITO DE  CARTAGENA DE INDIAS</t>
  </si>
  <si>
    <t>2.3.2201.0700.2024130010253</t>
  </si>
  <si>
    <t>IMPLEMENTACION POTENCIARTE  CARTAGENA DE INDIAS</t>
  </si>
  <si>
    <t>2.3.2201.0700.2024130010255</t>
  </si>
  <si>
    <t>FORTALECIMIENTO INSTITUCIONAL DE LA SECRETARIA DE EDUCACION DE  CARTAGENA DE INDIAS</t>
  </si>
  <si>
    <t>2.3.2201.0700.2024130010256</t>
  </si>
  <si>
    <t>IMPLEMENTACION DE LA ESTRATEGIA ?ALIMENTANDO SUE?OS Y CONOCIMIENTOS", ALIMENTACION ESCOLAR   CARTAGENA DE INDIAS</t>
  </si>
  <si>
    <t>1.2.3.3.03-ASIGNACION ESPECIAL MEN</t>
  </si>
  <si>
    <t>1.2.4.4.01-072-- SGP ALIMENTACION ESCOLAR</t>
  </si>
  <si>
    <t>1.3.2.2.09-078-- RF SGP ALIMENTACION ESCOLAR</t>
  </si>
  <si>
    <t>1.3.2.3.01-200-RF ASIGNACION ESPECIAL MEN</t>
  </si>
  <si>
    <t>2.3.2201.0700.2024130010258</t>
  </si>
  <si>
    <t>MEJORAMIENTO DEL BIENESTAR Y PROTECCION DE LOS FUNCIONARIOS DE LA SED PARA CONTRIBUIR A UNA MEJOR CALIDAD DE VIDA EN EL DISTRITO DE CARTAGENA DE INDIAS,  CARTAGENA DE INDIAS</t>
  </si>
  <si>
    <t>2.3.2201.0700.202400000005473</t>
  </si>
  <si>
    <t>FORTALECIMIENTO DE LA EDUCACIÓN INTEGRAL DESDE LAS HABILIDADES SOCIOEMOCIONALES, LA CONVIVENCIA Y LA PARTICIPACIÓN, PARA VIVIR EN PAZ EN LAS INSTITUCIONES EDUCATIVAS OFICIALES CARTAGENA DE INDIAS</t>
  </si>
  <si>
    <t>2.3.2201.0700.2024130010228</t>
  </si>
  <si>
    <t>IMPLEMENTACIÓN  "LA ESCUELA GENERADORAS DE BIENESTAR Y CIUDADANÍA EN ACCIÓN" EN INSTITUCIONES EDUCATIVAS OFICIALES DEL DISTRITO  CARTAGENA DE INDIAS</t>
  </si>
  <si>
    <t>2.3.2201.0700.2024130010230</t>
  </si>
  <si>
    <t>IMPLEMENTACIÓN "LA ESCUELA UN ESPACIO PARA LA DIVERSIDAD LINGÜÍSTICA"  CARTAGENA DE INDIAS</t>
  </si>
  <si>
    <t>2.3.2201.0700.2024130010245</t>
  </si>
  <si>
    <t>FORTALECIMIENTO DEL PLAN DE LECTURA, ESCRITURA Y ORALIDAD “ESPALEER: ESCUCHA, PARLAMENTA, LEE, REDACTA”, EN LAS INSTITUCIONES EDUCATIVAS DE  CARTAGENA DE INDIAS</t>
  </si>
  <si>
    <t>2.3.2201.0700.202400000005441</t>
  </si>
  <si>
    <t>FORTALECIMIENTO DE LA CALIDAD DEL SERVICIO EDUCATIVO A TRAVÉS DE LA FUNCIÓN DE INSPECCIÓN Y VIGILANCIA EN LAS INSTITUCIONES EDUCATIVAS DE  CARTAGENA DE INDIAS</t>
  </si>
  <si>
    <t>2.3.2201.0700.202400000005445</t>
  </si>
  <si>
    <t>2024130010236 MEJORAMIENTO DE LA CALIDAD EDUCATIVA PARA EL CIERRE DE BRECHAS  CARTAGENA DE INDIAS</t>
  </si>
  <si>
    <t>2.3.2202.0700.2024130010248</t>
  </si>
  <si>
    <t>FORTALECIMIENTO DEL ACCESO Y PERMANENCIA A LA EDUCACION SUPERIOR PARA LOS BACHILLERES DEL DISTRITO DE  CARTAGENA DE INDIAS</t>
  </si>
  <si>
    <t>1.2.2.0.00-056-- ICDE FONDO BICENTENARIO 3% ICA</t>
  </si>
  <si>
    <t>2.3.2202.0700.2024130010250</t>
  </si>
  <si>
    <t>GENERACION DE OPORTUNIDADES DE ACCESO Y PERMANENCIA A LA EDUCACION PARA EL TRABAJO Y EL DESARROLLO HUMANO PARA EGRESADOS DEL SISTEMA EDUCATIVO OFICIAL PERTENECIENTES A GRUPOS VULNERABLES DEL DISTRITO DE  CARTAGENA DE INDIAS</t>
  </si>
  <si>
    <t>08</t>
  </si>
  <si>
    <t>SECRETARIA DE PARTICIPACION Y DESARROLLO SOCIAL</t>
  </si>
  <si>
    <t>2.1.2.01.01.004.01.01.01</t>
  </si>
  <si>
    <t>Asientos</t>
  </si>
  <si>
    <t>2.1.2.01.01.004.01.01.02</t>
  </si>
  <si>
    <t>Muebles del tipo utilizado en la oficina</t>
  </si>
  <si>
    <t>2.1.2.02.02.008-01.08</t>
  </si>
  <si>
    <t>Remuneración de Servicios Técnicos Honorarios</t>
  </si>
  <si>
    <t>Viaticos de los funcionarios en comision</t>
  </si>
  <si>
    <t>2.3.1702.1100.2024130010064</t>
  </si>
  <si>
    <t>FORTALECIMIENTO DE LA AGRICULTURA CAMPESINA, FAMILIAR Y COMUNITARIA EN EL DISTRITO DE  CARTAGENA DE INDIAS</t>
  </si>
  <si>
    <t>2.3.1702.1100.2024130010072</t>
  </si>
  <si>
    <t>SERVICIO DE EXTENSION RURAL AGROPECUARIA, PARA LA COMPETITIVIDAD Y SOBERANIA ALIMENTARIA A PEQUE?OS PRODUCTORES ASENTADOS EN LA ZONA RURAL DEL DISTRITO DE  CARTAGENA DE INDIAS</t>
  </si>
  <si>
    <t>2.3.1702.1100.2024130010162</t>
  </si>
  <si>
    <t>FORTALECIMIENTO DE CAPACIDADES TECNICAS PARA EL DESARROLLO DE LA ACTIVIDAD PESQUERA EN EL DISTRITO DE  CARTAGENA DE INDIAS</t>
  </si>
  <si>
    <t>2.3.1702.1100.202400000003131</t>
  </si>
  <si>
    <t>FORTALECIMIENTO DE LA AGRICULTURA CAMPESINA, FAMILIAR Y COMUNITARIA PARA LAS MUJERES INDÍGENAS EN EL DISTRITO DE CARTAGENA DE INDIAS</t>
  </si>
  <si>
    <t>2.3.3204.0900.202400000004299</t>
  </si>
  <si>
    <t>APLICACIÓN DE PRUEBAS BROMATOLÓGICAS Y AMBIENTALES EN PECES DE LA BAHÍA DE CARTAGENA DE INDIAS</t>
  </si>
  <si>
    <t>2.3.3602.1300.202400000003135</t>
  </si>
  <si>
    <t>IMPLEMENTACIÓN DE ESTRATEGIAS PARA IMPULSAR LA INCLUSIÓN LABORAL Y PRODUCTIVA DE MIGRANTES, RETORNADOS Y PERSONAS ACOGIDAS EN EL DISTRITO DE CARTAGENA DE INDIAS</t>
  </si>
  <si>
    <t>2.3.3602.1300.202400000005619</t>
  </si>
  <si>
    <t>DESARROLLO DE UNA GESTIÓN INTEGRAL PARA INCENTIVAR LA FORMALIZACIÓN DE LA ECONOMÍA POPULAR EN CARTAGENA DE INDIAS</t>
  </si>
  <si>
    <t>2.3.3603.1300.2024130010155</t>
  </si>
  <si>
    <t>DISE?O E IMPLEMENTACION DE ESTRATEGIAS PARA LA CUALIFICACION LABORAL DE LAS MUJERES EN   CARTAGENA DE INDIAS</t>
  </si>
  <si>
    <t>2.3.4102.1500.2024130010031</t>
  </si>
  <si>
    <t>GENERACION DE SERVICIOS DE PROTECCION INTEGRAL DE NI?OS, NI?AS Y ADOLESCENTES EN EL DISTRITO DE  CARTAGENA DE INDIAS</t>
  </si>
  <si>
    <t>2.3.4102.1500.2024130010117</t>
  </si>
  <si>
    <t>GENERACION DE ESPACIOS PARA EL DERECHO AL JUEGO Y LA PARTICIPACION, EN CONTEXTOS SEGUROS Y ESTIMULANTES PARA NI?OS, NI?AS Y ADOLESCENTES DEL DISTRITO DE  CARTAGENA DE INDIAS</t>
  </si>
  <si>
    <t>2.3.4102.1500.2024130010137</t>
  </si>
  <si>
    <t>FORTALECIMIENTO DE LA OFERTA INSTITUCIONAL PARA LA ATENCION Y PROTECCION DE LA PRIMERA INFANCIA EN EL DISTRITO DE  CARTAGENA DE INDIAS</t>
  </si>
  <si>
    <t>1.3.2.2.11-065-- RF SGP PRIMERA INFANCIA</t>
  </si>
  <si>
    <t>2.3.4102.1500.2024130010168</t>
  </si>
  <si>
    <t>FORTALECIMIENTO DE LA PARTICIPACION SOCIOPOLITICA JUVENIL DEL DISTRITO DE  CARTAGENA DE INDIAS</t>
  </si>
  <si>
    <t>2.3.4102.1500.202400000002084</t>
  </si>
  <si>
    <t>GENERACIÓN DE ESPACIOS PARA EL DERECHO AL JUEGO EN CONTEXTOS SEGUROS Y ESTIMULANTES PARA NIÑOS, NIÑAS Y ADOLESCENTES INDÍGENAS DEL DISTRITO DE CARTAGENA DE INDIAS</t>
  </si>
  <si>
    <t>2.3.4103.1500.2024130010025</t>
  </si>
  <si>
    <t>IMPLEMENTACION DE ESTRATEGIAS DE EMPRENDIMIENTO Y EMPLEABILIDAD QUE FORTALEZCAN LA ECONOMIA POPULAR DE LAS FAMILIAS VULNERABLES DEL DISTRITO DE  CARTAGENA DE INDIAS</t>
  </si>
  <si>
    <t>2.3.4103.1500.2024130010156</t>
  </si>
  <si>
    <t>IMPLEMENTACION DE ESTRATEGIAS PARA LA ATENCION INTEGRAL DE LA POBLACION CON ORIENTACIONES E IDENTIDADES DE GENERO DIVERSAS EN  CARTAGENA DE INDIAS</t>
  </si>
  <si>
    <t>2.3.4103.1500.2024130010161</t>
  </si>
  <si>
    <t>DESARROLLO DE CAPACIDADES PARA LA PARTICIPACIO?N E INCIDENCIA CIUDADANA DE LAS MUJERES DE  CARTAGENA DE INDIAS</t>
  </si>
  <si>
    <t>2.3.4103.1500.2024130010165</t>
  </si>
  <si>
    <t>FORTALECIMIENTO EN LA GENERACIO?N DE INGRESOS Y EL DERECHO AL TRABAJO PARA LA MUJER EN  CARTAGENA DE INDIAS</t>
  </si>
  <si>
    <t>2.3.4103.1500.2024130010169</t>
  </si>
  <si>
    <t>FORTALECIMIENTO DE ESTRATEGIAS PARA LA INSERCION LABORAL, COMPETENCIAS SOCIO-OCUPACIONALES Y EMPRESARIALES DE LOS JOVENES EN EL DISTRITO DE   CARTAGENA DE INDIAS</t>
  </si>
  <si>
    <t>2.3.4103.1500.202400000003729</t>
  </si>
  <si>
    <t>FORTALECIMIENTO EN LA GENERACIÓN DE INGRESOS Y EL DERECHO AL TRABAJO PARA MUJERES INDIGENAS EN EL DISTRITO DE CARTAGENA DE INDIAS</t>
  </si>
  <si>
    <t>2.3.4104.1500.2024130010004</t>
  </si>
  <si>
    <t>ASISTENCIA Y FORTALECIMIENTO DE LA GESTION Y SEGURIDAD HUMANA DE LAS PERSONAS CON DISCAPACIDAD, FAMILIA Y / O CUIDADORES EN   CARTAGENA DE INDIAS</t>
  </si>
  <si>
    <t>2.3.4104.1500.2024130010116</t>
  </si>
  <si>
    <t>APOYO PARA LA ATENCION INTEGRAL DE PERSONAS MAYORES EN ESTADO DE VULNERABILIDAD, MALTRATO, ABANDONO Y SITUACION DE CALLE DEL DISTRITO DE  CARTAGENA DE INDIAS</t>
  </si>
  <si>
    <t>1.2.3.1.19-088-Estampilla Años Dorados</t>
  </si>
  <si>
    <t>2.3.4104.1500.2024130010180</t>
  </si>
  <si>
    <t>SERVICIO DE ATENCION INTEGRAL A LOS ADULTOS MAYORES DEL DISTRITO DE  CARTAGENA DE INDIAS</t>
  </si>
  <si>
    <t>1.3.2.3.11-109-RF ESTAMPILLA AÑOS DORADOS</t>
  </si>
  <si>
    <t>2.3.4104.1500.2024130010181</t>
  </si>
  <si>
    <t>SERVICIO DE ATENCION INTEGRAL A LA POBLACION HABITANTE DE CALLE DEL DISTRITO DE   CARTAGENA DE INDIAS</t>
  </si>
  <si>
    <t>2.3.4501.1000.2024130010045</t>
  </si>
  <si>
    <t>GENERACION DE CAPACIDADES PARA LA PROTECCION Y BIENESTAR ANIMAL EN EL DISTRITO DE  CARTAGENA DE INDIAS</t>
  </si>
  <si>
    <t>2.3.4501.1000.2024130010046</t>
  </si>
  <si>
    <t>IMPLEMENTACION DE UN CENTRO DE BIENESTAR ANIMAL EN EL DISTRITO DE  CARTAGENA DE INDIAS</t>
  </si>
  <si>
    <t>2.3.4501.1000.2024130010145</t>
  </si>
  <si>
    <t>IMPLEMENTACION DE ESTRATEGIAS PARA UNA VIDA LIBRE DE VIOLENCIAS PARA LOS HABITANTES EN  CARTAGENA DE INDIAS</t>
  </si>
  <si>
    <t>2.3.4502.1000.2024130010047</t>
  </si>
  <si>
    <t>FORTALECIMIENTO DE LA INCLUSION SOCIAL Y PRODUCTIVA DE LAS PERSONAS CON DISCAPACIDAD, FAMILIAS Y /O CUIDADORES EN LA CIUDAD DE   CARTAGENA DE INDIAS</t>
  </si>
  <si>
    <t>2.3.4502.1000.2024130010157</t>
  </si>
  <si>
    <t>IMPLEMENTACION DE UN MODELO DE INTERVENCION PARA MUJERES VICTIMAS DEL CONFLICTO ARMADO EN  CARTAGENA DE INDIAS</t>
  </si>
  <si>
    <t>2.3.4502.1000.202400000004752</t>
  </si>
  <si>
    <t>IMPLEMENTACION  DEL SISTEMA DISTRITAL DEL CUIDADO EN EL DISTRITO DE  CARTAGENA DE INDIAS</t>
  </si>
  <si>
    <t>09</t>
  </si>
  <si>
    <t>SECRETARIA DE PLANEACION</t>
  </si>
  <si>
    <t>Màquina de Informàtica y sus partes, piezas y accesorios</t>
  </si>
  <si>
    <t>Servicios financieros y servicios conexos. servicios inmobiliarios de arrendamiento y servicios de leasing</t>
  </si>
  <si>
    <t>2.1.2.02.02.008-01.09</t>
  </si>
  <si>
    <t>Viàticos de los funcionarios en comision</t>
  </si>
  <si>
    <t>2.3.0401.1003.2024130010203</t>
  </si>
  <si>
    <t>ACTUALIZACION DE  LA ESTRATIFICACION SOCIOECONOMICA DEL DISTRITO DE  CARTAGENA DE INDIAS</t>
  </si>
  <si>
    <t>1.2.3.2.09-006-- CONTRIBUCIONES - ESTRATIFICACION</t>
  </si>
  <si>
    <t>1.3.2.1.11-173-RF CONTRIBUCION ESTRATIFICACION</t>
  </si>
  <si>
    <t>2.3.0406.1003.2024130010159</t>
  </si>
  <si>
    <t>IMPLEMENTACION DEL SISTEMA DE INFORMACION GEOGRAFICA, ESTADISTICO Y SOCIAL CON INFRAESTRUCTURA DE DATOS ESPACIALES, PARA LA TOMA DE DECISIONES EN EL DISTRITO DE   CARTAGENA DE INDIAS</t>
  </si>
  <si>
    <t>2.3.0406.1003.2024130010186</t>
  </si>
  <si>
    <t>IMPLEMENTACION  DEL CENTRO DE INVESTIGACION PARA LA PLANEACION SOCIOECONOMICA Y TERRITORIAL   CARTAGENA DE INDIAS</t>
  </si>
  <si>
    <t>2.3.3206.0900.202413001027</t>
  </si>
  <si>
    <t>ACTUALIZACION E IMPLEMENTACION DEL PLAN 4C CARTAGENA COMPETITIVA Y COMPATIBLE CON EL CLIMA EN EL DISTRIO DE CARTAGENA</t>
  </si>
  <si>
    <t>2.3.3502.0200.2024130010263</t>
  </si>
  <si>
    <t>DESARROLLO DE INVESTIGACIONES PARA LA TRANSFORMACION PRODUCTIVA EN EL DISTRITO DE  CARTAGENA DE INDIAS</t>
  </si>
  <si>
    <t>2.3.4002.1400.2024130010199</t>
  </si>
  <si>
    <t>FORMULACION Y SEGUIMIENTO AL  PLAN ESPECIAL DE MANEJO Y PROTECCION DEL CENTRO HISTORICO Y SU AREA DE INFLUENCIA EN EL DISTRITO DE  CARTAGENA DE INDIAS</t>
  </si>
  <si>
    <t>2.3.4002.1400.2024130010204</t>
  </si>
  <si>
    <t>CONSOLIDACION Y PROMOCION  DE LOS ESQUEMAS ASOCIATIVOS TERRITORIALES EN  CARTAGENA DE INDIAS</t>
  </si>
  <si>
    <t>2.3.4002.1400.2024130010205</t>
  </si>
  <si>
    <t>ACTUALIZACION Y SEGUIMIENTO AL PLAN DE ORDENAMIENTO TERRITORIAL EN EL DISTRITO DE   CARTAGENA DE INDIAS</t>
  </si>
  <si>
    <t>2.3.4002.1400.2024130010214</t>
  </si>
  <si>
    <t>FORMULACION E IMPLEMENTACION DE INSTRUMENTOS DE PLANIFICACION TERRITORIAL INTERMEDIA EN EL DISTRITO DE   CARTAGENA DE INDIAS</t>
  </si>
  <si>
    <t>2.3.4002.1400.2024130010221</t>
  </si>
  <si>
    <t>FORMULACION DE INSTRUMENTOS PARA LA RESTAURACION INTEGRAL DE LA CIENAGA DE LA VIRGEN   CARTAGENA DE INDIAS</t>
  </si>
  <si>
    <t>2.3.4002.1400.2024130010224</t>
  </si>
  <si>
    <t>FORMULACION  Y SEGUIMIENTO DE INSTRUMENTOS DE PLANIFICACION TERRITORIAL PARA LA ZONA CHAMBACU, TORICES Y LA UNION EN EL DISTRITO DE  CARTAGENA DE INDIAS</t>
  </si>
  <si>
    <t>2.3.4002.1000.202400000003934</t>
  </si>
  <si>
    <t>ELABORACIÓN DE DOCUMENTOS PRELIMINARES, RECONOCIMIENTO DE EDIFICACIONES Y TRÁMITE DE LEGALIZACIÓN URBANÍSTICA</t>
  </si>
  <si>
    <t>2.3.4002.1400.202400000005234</t>
  </si>
  <si>
    <t>FORMULACIÓN PLAN ESTRATÉGICO PROSPECTIVO CARTAGENA 2050</t>
  </si>
  <si>
    <t>2.3.4599.1500.2024130010011</t>
  </si>
  <si>
    <t>FORTALECIMIENTO DEL BANCO DE PROGRAMAS Y PROYECTOS DEL DISTRITO DE   CARTAGENA DE INDIAS</t>
  </si>
  <si>
    <t>2.3.4599.1500.2024130010160</t>
  </si>
  <si>
    <t>FORTALECIMIENTO DEL PLAN DE NORMALIZACION URBANISTICA,  EN EL DISTRITO DE  CARTAGENA DE INDIAS</t>
  </si>
  <si>
    <t>2.3.4599.1500.2024130010225</t>
  </si>
  <si>
    <t>MODERNIZACION DEL SISTEMA DISTRITAL DE PLANEACION PARA UNA INVERSION PUBLICA EFICIENTE Y TRANSPARENTE EN   CARTAGENA DE INDIAS</t>
  </si>
  <si>
    <t>2.3.4599.1500.2024130010260</t>
  </si>
  <si>
    <t>FORTALECIMIENTO AL CONSEJO TERRITORIAL DE PLANEACION, CONSEJO CONSULTIVO DE ORDENAMIENTO TERRITORIAL Y EL CONSEJO DE PARTICIPACION CIUDADANA EN EL DISTRITO   CARTAGENA DE INDIAS</t>
  </si>
  <si>
    <t>2.3.4599.1500.2024130010261</t>
  </si>
  <si>
    <t>FORTALECIMIENTO DE LA FORMULACION, IMPLEMENTACION Y SEGUIMIENTO A LAS POLITICAS PUBLICAS INTERSECTORIALES Y CON VISION INTEGRAL EN EL DISTRITO DE   CARTAGENA DE INDIAS</t>
  </si>
  <si>
    <t>2.3.4599.1500.2024130010200</t>
  </si>
  <si>
    <t>ACTUALIZACION DE LA METODOLOGIA SISBEN IV EN   CARTAGENA DE INDIAS</t>
  </si>
  <si>
    <t>2.3.4599.1500.202400000003799</t>
  </si>
  <si>
    <t>RECUPERACIÓN DE LA GOBERNANZA URBANISTICA EN EL DISTRITO DE CARTAGENA DE INDIAS</t>
  </si>
  <si>
    <t>10</t>
  </si>
  <si>
    <t>DEPARTAMENTO ADMINISTRATIVO DE SALUD (DADIS)</t>
  </si>
  <si>
    <t>2.1.1.01.03.099-03-07</t>
  </si>
  <si>
    <t>2.1.1.01.03.099-04.07</t>
  </si>
  <si>
    <t>2.1.2.01.01.003.04.02</t>
  </si>
  <si>
    <t>Aparatos de control eléctrico y distribución de electricidad y sus partes y piezas</t>
  </si>
  <si>
    <t>2.1.2.01.01.003.04.06</t>
  </si>
  <si>
    <t>Otro equipo eléctrico y sus partes y piezas</t>
  </si>
  <si>
    <t>2.1.2.02.01.003-01.10</t>
  </si>
  <si>
    <t>Papeleria. Toner.Utiles de Oficina</t>
  </si>
  <si>
    <t>2.1.2.02.01.003-02.10</t>
  </si>
  <si>
    <t>2.1.2.02.01.003-03.10</t>
  </si>
  <si>
    <t>Otros bienes transportables</t>
  </si>
  <si>
    <t>Construcciòn y Servicios de la construcción</t>
  </si>
  <si>
    <t>2.1.2.02.02.006-01.10</t>
  </si>
  <si>
    <t>Servicios de transporte y Mensajeria</t>
  </si>
  <si>
    <t>2.1.2.02.02.006-02.10</t>
  </si>
  <si>
    <t>Servicios de suministro de comidas y bebidas</t>
  </si>
  <si>
    <t>2.1.2.02.02.007-1.10</t>
  </si>
  <si>
    <t>Seguros</t>
  </si>
  <si>
    <t>2.1.2.02.02.007-2.10</t>
  </si>
  <si>
    <t>Arrendamientos</t>
  </si>
  <si>
    <t>2.1.2.02.02.008-01.10</t>
  </si>
  <si>
    <t>2.1.2.02.02.008-02.10</t>
  </si>
  <si>
    <t>Servicios de publicidad. impresión. copiado y reproduccion</t>
  </si>
  <si>
    <t>2.1.2.02.02.008-03.10</t>
  </si>
  <si>
    <t>Servicios de publicidad, impresión, copiado y reproduccion</t>
  </si>
  <si>
    <t>2.1.2.02.02.008-04.10</t>
  </si>
  <si>
    <t>Remuneracion de servicios tecnicos - honorarios</t>
  </si>
  <si>
    <t>2.3.1903.0300.2024130010020</t>
  </si>
  <si>
    <t>CONTROL , VIGILANCIA, INSPECCION Y PROMOCION DEL SISTEMA OBLIGATORIO DE GARANTIA DE LA CALIDAD EN EL DISTRITO DE  CARTAGENA DE INDIAS  CARTAGENA DE INDIAS</t>
  </si>
  <si>
    <t>1.2.3.2.28-188-COLJUEGOS 25%</t>
  </si>
  <si>
    <t>2.3.1903.0300.2024130010086</t>
  </si>
  <si>
    <t>CONTROL , INSPECCION Y VIGILANCIA DE LA CALIDAD DEL AGUA PARA CONSUMO HUMANO Y DE DIVERSION EN EL DISTRITO DE   CARTAGENA DE INDIAS</t>
  </si>
  <si>
    <t>1.2.4.2.02-170-SGP SALUD PUBLICA</t>
  </si>
  <si>
    <t>2.3.1903.0300.2024130010091</t>
  </si>
  <si>
    <t>FORTALECIMIENTO DEL SANEAMIENTO AMBIENTAL Y SEGURIDAD SANITARIA EN EL DISTRITO DE  CARTAGENA DE INDIAS</t>
  </si>
  <si>
    <t>2.3.1903.0300.2024130010098</t>
  </si>
  <si>
    <t>CONTROL Y VIGILANCIA DE MEDICAMENTOS EN EL DISTRITO DE  CARTAGENA DE INDIAS</t>
  </si>
  <si>
    <t>1.2.3.2.25-184-MULTAS DADIS</t>
  </si>
  <si>
    <t>2.3.1903.0300.2024130010118</t>
  </si>
  <si>
    <t>CONTROL Y VIGILANCIA DE ALIMENTOS EN EL DISTRITO DE  CARTAGENA DE INDIAS</t>
  </si>
  <si>
    <t>2.3.1905.0300.2024130010018</t>
  </si>
  <si>
    <t>FORTALECIMIENTO DE LA CAPACIDAD TECNICA, TECNOLOGICA Y DE INFRAESTRUCTURA DEL CENTRO REGULADOR DE URGENCIAS EMERGENCIAS Y DESASTRES DEL DISTRITO DE  CARTAGENA DE INDIAS</t>
  </si>
  <si>
    <t>2.3.1905.0300.2024130010019</t>
  </si>
  <si>
    <t>FORTALECIMIENTO DE LA PROMOCION Y LA PARTICIPACION SOCIAL EN SALUD DE LOS GRUPOS POBLACIONALES VULNERABLES EN EL DISTRITO DE CARTAGENA DE INDIAS  CARTAGENA DE INDIAS</t>
  </si>
  <si>
    <t>1.3.2.3.01-017-- RF FONDO LOCAL DE SALUD</t>
  </si>
  <si>
    <t>1.2.3.3.10-192-TRANSFERENCIAS DEL MINISTERIO DE PROTECCION SOCIAL OTRAS TRANSFERENCIAS</t>
  </si>
  <si>
    <t>2.3.1905.0300.2024130010092</t>
  </si>
  <si>
    <t>PREVENCION Y CONTROL DE LA LEPRA EN EL DISTRITO DE  CARTAGENA DE INDIAS</t>
  </si>
  <si>
    <t>1.2.3.3.10-016-- TRANSFERENCIAS DEL MINISTERIO DE PROTECCION SOCIAL SALUD PUBLICA</t>
  </si>
  <si>
    <t>2.3.1905.0300.2024130010094</t>
  </si>
  <si>
    <t>PREVENCION Y CONTROL DE LA TUBERCULOSIS EN EL DISTRITO DE  CARTAGENA DE INDIAS</t>
  </si>
  <si>
    <t>2.3.1905.0300.2024130010095</t>
  </si>
  <si>
    <t>PREVENCION Y CONTROL DE LAS ENFERMEDADES TRANSMITIDAS POR VECTORES (ETV) EN EL DISTRITO DE  CARTAGENA DE INDIAS</t>
  </si>
  <si>
    <t>1.3.2.2.06-087-- RF SGP SALUD PUBLICA</t>
  </si>
  <si>
    <t>2.3.1905.0300.2024130010104</t>
  </si>
  <si>
    <t>PREVENCION Y CONTROL DE LAS ZOONOSIS EN EL DISTRITO DE  CARTAGENA DE INDIAS</t>
  </si>
  <si>
    <t>2.3.1905.0300.2024130010115</t>
  </si>
  <si>
    <t>FORTALECIMIENTO DE LA GESTION DE LA SALUD PUBLICA Y CUIDADO DE LA SALUD COLECTIVA EN EL DISTRITO DE  CARTAGENA DE INDIAS</t>
  </si>
  <si>
    <t>2.3.1905.0300.2024130010122</t>
  </si>
  <si>
    <t>PREVENCION Y CONTROL DE LAS ENFERMEDADES PREVENIBLES POR VACUNACION EN EL DISTRITO DE  CARTAGENA DE INDIAS</t>
  </si>
  <si>
    <t>2.3.1905.0300.2024130010123</t>
  </si>
  <si>
    <t>FORTALECIMIENTO DE LA NUTRICION Y APROVECHAMIENTO BIOLOGICO DE LOS ALIMENTOS DE LA POBLACION DEL DISTRITO DE   CARTAGENA DE INDIAS</t>
  </si>
  <si>
    <t>2.3.1905.0300.2024130010126</t>
  </si>
  <si>
    <t>FORTALECIMIENTO DE LA PROMOCION Y MANTENIMIENTO DE LA SALUD MATERNA Y PERINATAL EN EL DISTRITO DE   CARTAGENA DE INDIAS</t>
  </si>
  <si>
    <t>2.3.1905.0300.2024130010131</t>
  </si>
  <si>
    <t>FORTALECIMIENTO DE LA PROMOCION DE LA SALUD Y SEGURIDAD EN EL ENTORNO LABORAL EN EL DISTRITO DE   CARTAGENA DE INDIAS</t>
  </si>
  <si>
    <t>2.3.1905.0300.2024130010138</t>
  </si>
  <si>
    <t>FORTALECIMIENTO DE LA SALUD SEXUAL Y REPRODUCTIVA EN EL DISTRITO DE  CARTAGENA DE INDIAS</t>
  </si>
  <si>
    <t>2.3.1905.0300.2024130010141</t>
  </si>
  <si>
    <t>PREVENCION , MANEJO Y CONTROL DE LA INFECCION RESPIRATORIA AGUDA (IRA) Y LA ENFERMEDAD DIARREICA AGUDA (EDA) EN NI?OS Y NI?AS EN EL DISTRITO DE  CARTAGENA DE INDIAS</t>
  </si>
  <si>
    <t>2.3.1905.0300.2024130010146</t>
  </si>
  <si>
    <t>FORTALECIMIENTO DE LA VIGILANCIA EN SALUD PUBLICA EN EL DISTRITO DE  CARTAGENA DE INDIAS</t>
  </si>
  <si>
    <t>2.3.1905.0300.2024130010150</t>
  </si>
  <si>
    <t>FORTALECIMIENTO DE LOS ESTILOS DE VIDA SALUDABLE Y PREVENCION DE LAS ENFERMEDADES NO TRANSMISIBLES EN EL DISTRITO DE  CARTAGENA DE INDIAS</t>
  </si>
  <si>
    <t>2.3.1905.0300.2024130010151</t>
  </si>
  <si>
    <t>FORTALECIMIENTO DE LA PROMOCION Y MANTENIMIENTO DE LA SALUD MENTAL EN EL DISTRITO DE  CARTAGENA DE INDIAS</t>
  </si>
  <si>
    <t>2.3.1906.0300.2024130010015</t>
  </si>
  <si>
    <t>FORTALECIMIENTO DE LA CALIDAD DE LA ATENCION EN SALUD PARA LA POBLACION RESIDENTE EN EL DISTRITO DE  CARTAGENA DE INDIAS</t>
  </si>
  <si>
    <t>2.3.1906.0300.2024130010016</t>
  </si>
  <si>
    <t>AMPLIACION Y CONTINUIDAD DEL ASEGURAMIENTO AL REGIMEN SUBSIDIADO EN SALUD EN EL DISTRITO DE  CARTAGENA DE INDIAS</t>
  </si>
  <si>
    <t>1.2.3.2.28-015-- COLJUEGOS 75%</t>
  </si>
  <si>
    <t>1.2.3.3.07-049-- ADRES  UPC Regimen subsidiado</t>
  </si>
  <si>
    <t>1.2.4.2.01-068-- SGP SALUD REGIMEN SUBSIDIADO</t>
  </si>
  <si>
    <t>1.2.3.3.07-186-ADRES ICV</t>
  </si>
  <si>
    <t>1.2.3.2.28-187-COLJUEGOS CADUCOS</t>
  </si>
  <si>
    <t>1.3.2.3.01-189-RF FONDO LOCAL DE SALUD SSF</t>
  </si>
  <si>
    <t>2.3.1906.0300.2024130010143</t>
  </si>
  <si>
    <t>DESARROLLO INSTITUCIONAL DEL DEPARTAMENTO ADMINISTRATIVO DISTRITAL DE SALUD DEL DISTRITO DE   CARTAGENA DE INDIAS</t>
  </si>
  <si>
    <t>2.3.1906.0300.2024130010148</t>
  </si>
  <si>
    <t>FORTALECIMIENTO DE LA SALUD INFANTIL EN EL DISTRITO DE   CARTAGENA DE INDIAS</t>
  </si>
  <si>
    <t>11</t>
  </si>
  <si>
    <t>LOCALIDAD HISTORICA Y DEL CARIBE NORTE (LOCALIDAD 1)</t>
  </si>
  <si>
    <t>2.3.0000.0000.0000000000401</t>
  </si>
  <si>
    <t>12</t>
  </si>
  <si>
    <t>DEPARTAMENTO ADMINISTRATIVO DE TRANSITO Y TRANSPORTE (DATT)</t>
  </si>
  <si>
    <t>Productos alimenticios, bebidas y tabaco; textiles, prendas de vestir y productos de cuero</t>
  </si>
  <si>
    <t>Servicios financieros y servicios conexos, servicios inmobiliarios y servicios de leasing</t>
  </si>
  <si>
    <t>2.1.2.02.02.008-01.12</t>
  </si>
  <si>
    <t>Remuneración de Servicios Técnicos-Honorarios</t>
  </si>
  <si>
    <t>Membresias</t>
  </si>
  <si>
    <t>2.1.3.07.03.013</t>
  </si>
  <si>
    <t>Afiliación Riesgos Laborales contratistas Grado IV y V</t>
  </si>
  <si>
    <t>2.3.2402.0600.2024130010053</t>
  </si>
  <si>
    <t>MEJORAMIENTO  Y CONTROL DE LA MOVILIDAD EN EL DISTRITO DE  CARTAGENA DE INDIAS</t>
  </si>
  <si>
    <t>1.3.2.3.11-079-- RF DATT</t>
  </si>
  <si>
    <t>2.3.2409.0600.2024130010049</t>
  </si>
  <si>
    <t>AMPLIACION    Y MANTENIMIENTO DE LA SE?ALIZACION VIAL Y DEL SISTEMA SEMAFORICO EN EL DISTRITO DE   CARTAGENA DE INDIAS</t>
  </si>
  <si>
    <t>2.3.2409.0600.202400000003604</t>
  </si>
  <si>
    <t>IMPLEMENTACIÓN DE UN SISTEMA DE MONITOREO, CONTROL Y FISCALIZACIÓN ELECTRÓNICA DEL TRÁNSITO EN EL DISTRITO DE CARTAGENA DE INDIAS</t>
  </si>
  <si>
    <t>2.3.2409.0600.2024130010054</t>
  </si>
  <si>
    <t>MEJORAMIENTO Y APOYO AL TRANSPORTE PUBLICO COLECTIVO E INDIVIDUAL EN EL DISTRITO DE   CARTAGENA DE INDIAS</t>
  </si>
  <si>
    <t>2.3.2409.0600.2024130010055</t>
  </si>
  <si>
    <t>APLICACION DE ESTRATEGIAS PARA EL FORTALECIMIENTO DE LA EDUCACION, CULTURA Y SEGURIDAD VIAL EN EL DISTRITO DE  CARTAGENA DE INDIAS</t>
  </si>
  <si>
    <t>2.3.2409.0600.202400000003118</t>
  </si>
  <si>
    <t>IMPLEMENTACIÓN DE ZONAS DE ESTACIONAMIENTOS REGULADOS (ZER) EN EL DISTRITO DE CARTAGENA DE INDIAS</t>
  </si>
  <si>
    <t>2.3.3602.1300.2024130010051</t>
  </si>
  <si>
    <t>SUSTITUCION  DE VEHICULOS DE TRACCION ANIMAL DEDICADOS AL TRANSPORTE DE CARGA LIVIANAS Y AL SERVICIO TURISTICO EN EL DISTRITO DE  CARTAGENA DE INDIAS</t>
  </si>
  <si>
    <t>2.3.4599.0600.2024130010052</t>
  </si>
  <si>
    <t>IMPLEMENTACION DE ESTRATEGIAS PARA EL FORTALECIMIENTO INSTITUCIONAL Y FINANCIERO DEL DEPARTAMENTO ADMINISTRATIVO DE TRANSITO Y TRANSPORTE DATT EN EL DISTRITO DE   CARTAGENA DE INDIAS</t>
  </si>
  <si>
    <t>13</t>
  </si>
  <si>
    <t>DEPARTAMENTO ADMINISTRATIVO DE VALORIZACION</t>
  </si>
  <si>
    <t>Máquinas para oficina y contabilidad y sus partes y accesorios</t>
  </si>
  <si>
    <t>2.1.2.02.02.008-01.13</t>
  </si>
  <si>
    <t>Remuneración de Servicios Técnicos-Honorarios.</t>
  </si>
  <si>
    <t>2.1.8.03</t>
  </si>
  <si>
    <t>Tasas y derechos administrativos</t>
  </si>
  <si>
    <t>2.3.2402.0600.2024130010057</t>
  </si>
  <si>
    <t>ESTUDIOS ,DISE?OS, CONSTRUCCION, MEJORAMIENTO Y REHABILITACION DE VIAS POR CONTRIBUCION DE VALORIZACION PARA EL TRANSPORTE Y LA MOVILIDAD  EN EL  DISTRITO DE   CARTAGENA DE INDIAS</t>
  </si>
  <si>
    <t>2.3.3205.0900.2024130010058</t>
  </si>
  <si>
    <t>DISE?O Y RECUPERACION DEL SISTEMA DE DRENAJES Y CANALES PLUVIALES DEL  DISTRITO DE   CARTAGENA DE INDIAS</t>
  </si>
  <si>
    <t>1.3.2.3.11-023-- RF VALORIZACION</t>
  </si>
  <si>
    <t>1.2.3.2.09-043-- CONTRIBUCION VALORIZACION</t>
  </si>
  <si>
    <t>2.3.3207.0900.2024130010056</t>
  </si>
  <si>
    <t>CONSTRUCCION DE PROTECCION COSTERA EN EL DISTRITO DE   CARTAGENA DE INDIAS</t>
  </si>
  <si>
    <t>14</t>
  </si>
  <si>
    <t>ESCUELA DE GOBIERNO</t>
  </si>
  <si>
    <t>2.3.4501.1000.2024130010034</t>
  </si>
  <si>
    <t>FORTALECIMIENTO DE LAS COMPETENCIAS EN GOBERNANZA TERRITORIAL: UNA PERSPECTIVA DE SUPER CIUDAD EN  CARTAGENA DE INDIAS</t>
  </si>
  <si>
    <t>2.3.4501.1000.2024130010035</t>
  </si>
  <si>
    <t>FORMACION Y CUALIFICACION DE SERVIDORES PUBLICOS Y CONTRATISTAS DEL DISTRITO DE  CARTAGENA DE INDIAS</t>
  </si>
  <si>
    <t>2.3.4501.1000.2024130010039</t>
  </si>
  <si>
    <t>IMPLEMENTACION DEL PLAN DECENAL DE CULTURA CIUDADANA Y CARTAGENEIDAD DESDE UN ENFOQUE DE DERECHO A LA CIUDAD Y TRANSPARENCIA EN  CARTAGENA DE INDIAS</t>
  </si>
  <si>
    <t>2.3.4502.1000.2024130010033</t>
  </si>
  <si>
    <t>IMPLEMENTACION DE PLAN DECENAL DE CULTURA CIUDADANA Y CARTAGENEIDAD DESDE UN ENFOQUE DE AUTOCUIDADO EN  CARTAGENA DE INDIAS</t>
  </si>
  <si>
    <t>2.3.4502.1000.2024130010036</t>
  </si>
  <si>
    <t>FORMACION A LA CIUDADANIA Y PROMOCION DE LA PARTICIPACION COMUNITARIA EN LA CIUDAD DE  CARTAGENA DE INDIAS</t>
  </si>
  <si>
    <t>2.3.4502.1000.2024130010037</t>
  </si>
  <si>
    <t>FORMACION A LA CIUDADANIA Y PROMOCION DE LA PARTICIPACION COMUNITARIA CON ENFOQUE INCLUSIVO, DIFERENCIAL Y TERRITORIAL, INCLUYENDO GRUPOS ETNICOS EN   CARTAGENA DE INDIAS</t>
  </si>
  <si>
    <t>2.3.4502.1000.2024130010038</t>
  </si>
  <si>
    <t>DESARROLLO DE ESTRATEGIAS PEDAGOGICAS PARA PROMOVER EL ORGULLO Y EL SENTIDO DE PERTENENCIA POR LA CIUDAD EN  CARTAGENA DE INDIAS</t>
  </si>
  <si>
    <t>15</t>
  </si>
  <si>
    <t>INSTITUTO DE DEPORTE Y RECREACION (IDER)</t>
  </si>
  <si>
    <t>2.1.1</t>
  </si>
  <si>
    <t>Gastos de Personal</t>
  </si>
  <si>
    <t>2.1.2</t>
  </si>
  <si>
    <t>Adquisición de Bienes y Servicios</t>
  </si>
  <si>
    <t>1.2.3.2.27-135-VENTA DE BIENES Y SERVICIOS IDER</t>
  </si>
  <si>
    <t>1.2.3.1.12-024-Impuesto Espectaculos Públicos IDER</t>
  </si>
  <si>
    <t>2.1.7</t>
  </si>
  <si>
    <t>Disminución de Pasivos</t>
  </si>
  <si>
    <t>2.1.8</t>
  </si>
  <si>
    <t>Gastos por tributos, tasas, contribuciones, multas, sanciones e intereses de mora</t>
  </si>
  <si>
    <t>2.3.4301.1604.2024130010112</t>
  </si>
  <si>
    <t>FORTALECIMIENTO DE LA RED DE INFRAESTRUCTURA DEPORTIVA DEL DISTRITO DE  CARTAGENA DE INDIAS</t>
  </si>
  <si>
    <t>1.2.3.1.18-025--  TASA PRODEPORTE</t>
  </si>
  <si>
    <t>1.2.4.3.01-059-- SGP DEPORTE</t>
  </si>
  <si>
    <t>1.2.2.0.00-097-- ICDE IDER 3% ICA</t>
  </si>
  <si>
    <t>1.3.2.2.08-122-RF SGP DEPORTE</t>
  </si>
  <si>
    <t>1.3.2.2.08-209-RF SGP DEPORTE IDER</t>
  </si>
  <si>
    <t>2.3.4301.1604.2024130010129</t>
  </si>
  <si>
    <t>APROVECHAMIENTO DEL TIEMPO LIBRE Y RECREACION COMUNITARIA PARA LA INCLUSION SOCIAL EN  CARTAGENA DE INDIAS</t>
  </si>
  <si>
    <t>2.3.4301.1604.2024130010130</t>
  </si>
  <si>
    <t>IMPLEMENTACION DE LA ESCUELA DE INICIACION Y FORMACION DEPORTIVA - EIFD EN  CARTAGENA DE INDIAS</t>
  </si>
  <si>
    <t>2.3.4301.1604.2024130010135</t>
  </si>
  <si>
    <t>FORTALECIMIENTO DEL DEPORTE SOCIAL COMUNITARIO CON ENFOQUE DIFERENCIAL EN EL DISTRITO DE   CARTAGENA DE INDIAS</t>
  </si>
  <si>
    <t>2.3.4301.1604.2024130010136</t>
  </si>
  <si>
    <t>DESARROLLO DE UNA ESTRATEGIA PARA EL FORTALECIMIENTO DEL DEPORTE ESTUDIANTIL, UNIVERSITARIO Y LA EDUCACION FISICA EXTRAESCOLAR EN  CARTAGENA DE INDIAS</t>
  </si>
  <si>
    <t>2.3.4301.1604.2024130010139</t>
  </si>
  <si>
    <t>TRANSFORMACION DE HABITOS A TRAVES DEL FOMENTO DE LA ACTIVIDAD FISICA Y ESTILOS DE VIDA SALUDABLE EN  CARTAGENA DE INDIAS</t>
  </si>
  <si>
    <t>2.3.4301.1604.2024130010142</t>
  </si>
  <si>
    <t>CONSOLIDACION DEL DEPORTE Y LA RECREACION COMO IMPULSORES DE TURISMO EN EL DISTRITO DE  CARTAGENA DE INDIAS</t>
  </si>
  <si>
    <t>1.3.2.3.11-011-- RF IDER</t>
  </si>
  <si>
    <t>2.3.4301.1604.2024130010144</t>
  </si>
  <si>
    <t>DESARROLLO DE PRACTICAS DEPORTIVAS Y RECREATIVAS DIRIGIDAS A LAS COMUNIDADES NEGRAS, AFROCOLOMBIANA, RAIZALES Y PALENQUERA EN  CARTAGENA DE INDIAS</t>
  </si>
  <si>
    <t>2.3.4301.1604.2024130010149</t>
  </si>
  <si>
    <t>INTEGRACION DE LOS CABILDOS INDIGENAS A TRAVES DE PRACTICAS DEPORTIVAS Y RECREATIVAS EN  CARTAGENA DE INDIAS</t>
  </si>
  <si>
    <t>2.3.4302.1604.2024130010133</t>
  </si>
  <si>
    <t>FORTALECIMIENTO DEL SISTEMA DEPORTIVO DISTRITAL MEDIANTE APOYOS Y/O ESTIMULOS A DEPORTISTAS Y ORGANISMOS DEPORTIVOS PARA EL FOMENTO AL DEPORTE DE ALTO RENDIMIENTO EN   CARTAGENA DE INDIAS</t>
  </si>
  <si>
    <t>2.3.4302.1604.2024130010147</t>
  </si>
  <si>
    <t>FORTALECIMIENTO DEL CONOCIMIENTO Y CIENCIAS APLICADAS AL SECTOR DEPORTE Y RECREACION EN BOLIVAR Y  CARTAGENA DE INDIAS</t>
  </si>
  <si>
    <t>1.2.3.3.01-092-- PARTICIPACIONES DISTINTAS DEL SGP (IMPUESTO AL CONSUMO DE CIGARRILLOS Y TABACO)</t>
  </si>
  <si>
    <t>16</t>
  </si>
  <si>
    <t>FONDO DE VIVIENDA DE INTERES SOCIAL Y REFORMA URBANA (CORVIVIENDA)</t>
  </si>
  <si>
    <t>2.1.1-16</t>
  </si>
  <si>
    <t>Gastos de personal</t>
  </si>
  <si>
    <t>2.1.2-16</t>
  </si>
  <si>
    <t>Adquisición de bienes y servicios</t>
  </si>
  <si>
    <t>2.1.3-16</t>
  </si>
  <si>
    <t>Transferencias Corrientes</t>
  </si>
  <si>
    <t>2.1.7-16</t>
  </si>
  <si>
    <t>2.1.8-16</t>
  </si>
  <si>
    <t>2.3.4001.1400.2024130010012</t>
  </si>
  <si>
    <t>SUBSIDIO FAMILIAR DE VIVIENDA DE INTERES SOCIAL DEL PROGRAMA UNIDOS POR UNA VIVIENDA PARA TI DEL DISTRITO DE   CARTAGENA DE INDIAS</t>
  </si>
  <si>
    <t>2.3.4001.1400.2024130010013</t>
  </si>
  <si>
    <t>MEJORAMIENTO DE VIVIENDAS PARA LA POBLACION PRIORIZADA DEL PROGRAMA ?MI CASA AVANZA? DEL DISTRITO DE  CARTAGENA DE INDIAS</t>
  </si>
  <si>
    <t>1.3.2.3.11-207-RF CORVIVIENDA</t>
  </si>
  <si>
    <t>2.3.4001.1400.2024130010014</t>
  </si>
  <si>
    <t>TITULACION DE PREDIOS PARA LA POBLACION PRIORIZADA DEL PROGRAMA MI CASA CON PROPIEDAD DEL DISTRITO DE   CARTAGENA DE INDIAS</t>
  </si>
  <si>
    <t>2.3.4001.1400.2024130010017</t>
  </si>
  <si>
    <t>DESARROLLO DEL PROGRAMA MI TERRITORIO EN ORDEN PARA EL MEJORAMIENTO DEL HABITAT EN EL DISTRITO DE   CARTAGENA DE INDIAS</t>
  </si>
  <si>
    <t>2.3.4001.1400.202400000005196</t>
  </si>
  <si>
    <t>MEJORAMIENTO DE VIVIENDAS PARA LA POBLACIÓN ÉTNICA PRIORIZADA DEL PROGRAMA “DESARROLLO HUMANO Y BIENESTAR SOCIAL DE LAS COMUNIDADES NEGRAS, AFROCOLOMBIANAS, RAIZALES Y PALENQUERAS” DEL CARTAGENA DE INDIAS</t>
  </si>
  <si>
    <t>2.3.4001.1400.202400000005332</t>
  </si>
  <si>
    <t>MEJORAMIENTO DE VIVIENDAS PARA LA POBLACIÓN INDÍGENA PRIORIZADA DEL PROGRAMA “TERRITORIO PROPIO” DEL CARTAGENA DE INDIAS</t>
  </si>
  <si>
    <t>17</t>
  </si>
  <si>
    <t>1.2.2.0.00-083-ICDE IPCC 20% Delineaciòn Urbana</t>
  </si>
  <si>
    <t>2.1.3</t>
  </si>
  <si>
    <t>2.3.3301.1603.2024130010100</t>
  </si>
  <si>
    <t>FORTALECIMIENTO DE LA ESTRATEGIA DE ESTIMULOS PARA EL FOMENTO Y DESARROLLO ARTISTICO, CULTURAL, CREATIVO E IMPULSO A LA ECONOMIA POPULAR EN TORNO AL ARTE Y PATRIMONIO EN EL DISTRITO DE    CARTAGENA DE INDIAS</t>
  </si>
  <si>
    <t>1.2.4.3.02-057-- SGP CULTURA</t>
  </si>
  <si>
    <t>1.2.3.1.19-082-Estampilla Procultura</t>
  </si>
  <si>
    <t>2.3.3301.1603.2024130010105</t>
  </si>
  <si>
    <t>MODERNIZACION INSTITUCIONAL PARA LA GOBERNANZA CULTURAL EN  CARTAGENA DE INDIAS</t>
  </si>
  <si>
    <t>2.3.3301.1603.2024130010106</t>
  </si>
  <si>
    <t>FORTALECIMIENTO DE LA INFRAESTRUCTURA CULTURAL COMO "ESCENARIOS VIVOS" PARA LA TRANSFORMACION SOCIAL EN  CARTAGENA DE INDIAS</t>
  </si>
  <si>
    <t>1.2.3.2.27-012-- VENTA DE BIENES Y SERVICIOS IPCC</t>
  </si>
  <si>
    <t>1.3.2.2.08-123-RF SGP CULTURA</t>
  </si>
  <si>
    <t>1.2.3.1.12-134-IMPUESTO DE ESPECTACULOS PUBLICOS IPCC</t>
  </si>
  <si>
    <t>1.3.2.2.08-208-RF SGP CULTURA IPCC</t>
  </si>
  <si>
    <t>2.3.3301.1603.2024130010107</t>
  </si>
  <si>
    <t>APROVECHAMIENTO DE LA INFRAESTRUCTURA CULTURAL EXISTENTE PARA LA IMPLEMENTACIÓN DE UNA AGENDA CULTURAL ARTICULADA Y PERMANENTE EN EL DISTRITO DE  CARTAGENA DE INDIAS</t>
  </si>
  <si>
    <t>1.2.3.2.27-VENTA DE BIENES Y SERVICIOS TEATRO ADOLFO MEJIA</t>
  </si>
  <si>
    <t>2.3.3301.1603.202400000005227</t>
  </si>
  <si>
    <t>PROTECCION , INCLUSION Y GARANTIA DE LOS DERECHOS CULTURALES PARA LA GOBERNANZA DE LA CINEMATOGRAFIA, MEDIOS AUDIOVISUALES E INTERACTIVOS EN EL DISTRITO DE   CARTAGENA DE INDIAS</t>
  </si>
  <si>
    <t>2.3.3301.1603.2024130010113</t>
  </si>
  <si>
    <t>DISE?O E IMPLEMENTACION DEL SISTEMA DISTRITAL DE FORMACION ARTISTICA Y CULTURAL EN EL DISTRITO DE  CARTAGENA DE INDIAS</t>
  </si>
  <si>
    <t>2.3.3301.1603.2024130010114</t>
  </si>
  <si>
    <t>PROTECCION , GESTION Y SALVAGUARDA DEL PATRIMONIO MATERIAL E INMATERIAL DEL DISTRITO TURISTICO Y CULTURAL DE  CARTAGENA DE INDIAS</t>
  </si>
  <si>
    <t>1.3.2.3.11-073-- RF IPCC</t>
  </si>
  <si>
    <t>1.2.3.2.25-166-SANCION IPCC</t>
  </si>
  <si>
    <t>2.3.3301.1603.202500000005545</t>
  </si>
  <si>
    <t>CONSERVACIÓN Y RECUPERACIÓN DE LOS BIENES DE INTERÉS CULTURAL DE LOS TERRITORIOS NARP EN CARTAGENA DE INDIAS</t>
  </si>
  <si>
    <t>2.3.3301.1603.202500000005498</t>
  </si>
  <si>
    <t>IMPLEMENTACIÓN DE UNA ESTRATEGIA PARA LA PROTECCIÓN, DIVULGACIÓN, PRESERVACIÓN Y SALVAGUARDA DE LAS PRÁCTICAS, COSTUMBRES Y SABERES ANCESTRALES DE LOS PUEBLOS ORIGINARIOS DE LOS CABILDOS INDÍGENAS PRESENTES EN EL DISTRITO DE CARTAGENA DE INDIAS</t>
  </si>
  <si>
    <t>18</t>
  </si>
  <si>
    <t>CONCEJO DISTRITAL</t>
  </si>
  <si>
    <t>2.1.2.18</t>
  </si>
  <si>
    <t>GASTOS GENERALES CONCEJO</t>
  </si>
  <si>
    <t>2.1.2.18-1</t>
  </si>
  <si>
    <t>HONORARIOS CONCEJALES</t>
  </si>
  <si>
    <t>19</t>
  </si>
  <si>
    <t>CONTRALORIA DISTRITAL</t>
  </si>
  <si>
    <t>2.1.2.19.1</t>
  </si>
  <si>
    <t>Gastos Generales Contraloría ICLD</t>
  </si>
  <si>
    <t>2.1.2.19.2</t>
  </si>
  <si>
    <t>CONTRALORIA DISTRITAL DE CARTAGENA – UNIDAD EJECUTORA 19 – Cuota de Fiscalización y Auditaje.</t>
  </si>
  <si>
    <t>1.2.3.2.02-098-Cuota de Fiscalización y Auditaje</t>
  </si>
  <si>
    <t>20</t>
  </si>
  <si>
    <t>PERSONERIA DISTRITAL</t>
  </si>
  <si>
    <t>2.1.2.20</t>
  </si>
  <si>
    <t>Gastos Generales Personería</t>
  </si>
  <si>
    <t>21</t>
  </si>
  <si>
    <t>ESTABLECIMIENTO PUBLICO AMBIENTAL-EPA</t>
  </si>
  <si>
    <t>1.2.3.2.23-010-Multas Ambientales</t>
  </si>
  <si>
    <t>2.1.2.</t>
  </si>
  <si>
    <t>2.3.3201.0900.2024130010063</t>
  </si>
  <si>
    <t>GENERACION DE NEGOCIOS VERDES Y BUENAS PRACTICAS AMBIENTALES EN EL AREA URBANA DE CARTAGENA DE INDIAS</t>
  </si>
  <si>
    <t>1.2.3.2.07-CONTRIBUCCION DEL SECTOR ELECTRICO - GENERAL</t>
  </si>
  <si>
    <t>2.3.3201.0900.2024130010077</t>
  </si>
  <si>
    <t>FORTALECIMIENTO TECNICO Y OPERATIVO DEL SISTEMA DE VIGILANCIA DE LA CALIDAD DEL AIRE (SVCA) DEL DISTRITO DE  CARTAGENA DE INDIAS</t>
  </si>
  <si>
    <t>1.3.2.3.11-063-- RF EPA</t>
  </si>
  <si>
    <t>2.3.3202.0900.2024130010079</t>
  </si>
  <si>
    <t>PROTECCION DE LA VEGETACION, BIODIVERSIDAD Y SERVICIOS ECOSISTEMICOS EN EL DISTRITO DE   CARTAGENA DE INDIAS</t>
  </si>
  <si>
    <t>2.3.3202.0900.2024130010093</t>
  </si>
  <si>
    <t>CONSERVACION DEL RECURSOS HIDRICO DEL AREA URBANA DE   CARTAGENA DE INDIAS</t>
  </si>
  <si>
    <t>1.2.3.2.10-014-- TASA RETRIBUTIVA</t>
  </si>
  <si>
    <t>2.3.3203.0900.2024130010097</t>
  </si>
  <si>
    <t>RECUPERACION DE LAS CONDICIONES HIDRAULICAS E HIDROLOGICAS EN LOS CUERPOS DE AGUA DEL DISTRITO DE   CARTAGENA DE INDIAS</t>
  </si>
  <si>
    <t>2.3.3204.0900.2024130010040</t>
  </si>
  <si>
    <t>FORTALECIMIENTO DE CAPACIDADES LOCALES DE LA INVESTIGACION, EDUCACION Y CULTURA AMBIENTAL PARA LA PROTECCION AMBIENTAL EN EL AREA URBANA DE CARTAGENA DE INDIAS</t>
  </si>
  <si>
    <t>2.3.3204.0900.2024130010066</t>
  </si>
  <si>
    <t>CONSERVACION INTEGRAL DE LA BIODIVERSIDAD Y SERVICIOS ECOSISTEMICOS DEL MANGLAR DEL AREA URBANA DE  CARTAGENA DE INDIAS</t>
  </si>
  <si>
    <t>2.3.3204.0900.2024130010068</t>
  </si>
  <si>
    <t>FORTALECIMIENTO DE LA GESTION INSTITUCIONAL Y ORGANIZACIONAL DEL ESTABLECIMIENTO PUBLICO AMBIENTAL DE  CARTAGENA DE INDIAS</t>
  </si>
  <si>
    <t>2.3.3204.0900.2024130010071</t>
  </si>
  <si>
    <t>ORDENAMIENTO PARA EL DESARROLLO AMBIENTAL EN EL DISTRITO DE   CARTAGENA DE INDIAS</t>
  </si>
  <si>
    <t>2.3.3204.0900.2024130010074</t>
  </si>
  <si>
    <t>GENERACION DEL CENTRO INTELIGENTE DE MONITOREO AMBIENTAL DEL DISTRITO DE   CARTAGENA DE INDIAS</t>
  </si>
  <si>
    <t>2.3.3204.0900.2024130010090</t>
  </si>
  <si>
    <t>RECUPERACION DE AREAS AMBIENTALMENTE DEGRADADAS EN EL DISTRITO DE CARTAGENA DE INDIAS</t>
  </si>
  <si>
    <t>2.3.3205.0900.2024130010082</t>
  </si>
  <si>
    <t>RESTAURACION INTEGRAL DEL RECURSO HIDRICO Y DE LOS ECOSISTEMAS DE LA CIENAGA DE LA VIRGEN DEL DISTRITO DE  CARTAGENA DE INDIAS</t>
  </si>
  <si>
    <t>1.2.3.2.18-094--  SOBRETASA PEAJE</t>
  </si>
  <si>
    <t>2.3.3207.0900.2024130010066</t>
  </si>
  <si>
    <t>22</t>
  </si>
  <si>
    <t>DISTRISEGURIDAD</t>
  </si>
  <si>
    <t>Gastos De Personal</t>
  </si>
  <si>
    <t>1.2.2.0.00-076-ICDE TELEFONIA CONMUTADA</t>
  </si>
  <si>
    <t>Adquisiciòn De Bienes Y Servicios</t>
  </si>
  <si>
    <t>Gastos Por Tributos, Tasas, Contribuciones, Multas, Sanciones E Intereses</t>
  </si>
  <si>
    <t>2.3.3502.0200.2024130010023</t>
  </si>
  <si>
    <t>FORTALECIMIENTO DE LA SEGURIDAD  EN LA PLAYAS DEL DISTRITO DE   CARTAGENA DE INDIAS</t>
  </si>
  <si>
    <t>1.2.2.0.00-051-- ICDE DISTRISEGURIDAD 1% IPU</t>
  </si>
  <si>
    <t>2.3.4501.1000.2024130010022</t>
  </si>
  <si>
    <t>IMPLEMENTACION DE INICIATIVAS PARA EL FOMENTO Y EL FORTALECIMIENTO DE LA CONVIVENCIA CIUDADANA EN EL DISTRITO DE  CARTAGENA DE INDIAS</t>
  </si>
  <si>
    <t>1.3.2.3.11-037-- RF ICLD</t>
  </si>
  <si>
    <t>2.3.4501.1000.2024130010032</t>
  </si>
  <si>
    <t>CONSTRUCCION  DOTACION PARA LOS ORGANISMOS DE SEGURIDAD, SOCORRO, JUSTICIA Y CONVIVENCIA EN  CARTAGENA DE INDIAS</t>
  </si>
  <si>
    <t>1.3.2.3.11-084-- RF DISTRISEGURIDAD</t>
  </si>
  <si>
    <t>1.2.2.0.00-085-- ICDE DISTRISEGURIDAD 10% DELINEACION URBANA</t>
  </si>
  <si>
    <t>23</t>
  </si>
  <si>
    <t>LOCALIDAD INDUSTRIAL Y DE LA BAHIA (LOCALIDAD 3)</t>
  </si>
  <si>
    <t>2.3.0000.0000.0000000000403</t>
  </si>
  <si>
    <t>24</t>
  </si>
  <si>
    <t>FONDO DE PENSIONES</t>
  </si>
  <si>
    <t>2.1.2.02.01.003-01.24</t>
  </si>
  <si>
    <t>Papelería, Toner, Útiles de Oficina, Otros</t>
  </si>
  <si>
    <t>2.1.2.02.02.006-01.24</t>
  </si>
  <si>
    <t>Servicios Públicos</t>
  </si>
  <si>
    <t>2.1.2.02.02.006-02-20</t>
  </si>
  <si>
    <t>Transporte y Mensajeria</t>
  </si>
  <si>
    <t>2.1.2.02.02.008-01.24</t>
  </si>
  <si>
    <t>Remuneración de Servicios Técnicos - Honorarios</t>
  </si>
  <si>
    <t>2.1.2.02.02.008-02.24</t>
  </si>
  <si>
    <t>2.1.2.02.02.008-03.24</t>
  </si>
  <si>
    <t>Impresos y Publicaciones</t>
  </si>
  <si>
    <t>2.1.2.02.02.008-04.24</t>
  </si>
  <si>
    <t>2.1.2.02.02.009</t>
  </si>
  <si>
    <t>2.1.3.07.02.001.02-01.24</t>
  </si>
  <si>
    <t>Mesadas Pensionales</t>
  </si>
  <si>
    <t>2.1.3.07.02.001.02-02.24</t>
  </si>
  <si>
    <t>Retroactivo Pensional</t>
  </si>
  <si>
    <t>2.1.3.07.02.001.02-03.24</t>
  </si>
  <si>
    <t>Ajuste en Salud</t>
  </si>
  <si>
    <t>2.1.3.07.02.001.02-04.24</t>
  </si>
  <si>
    <t>Devoluciòn de Aportes</t>
  </si>
  <si>
    <t>1.3.1.1.10-047-RETIRO FONPET CSF</t>
  </si>
  <si>
    <t>2.1.3.07.02.002.02-01.24</t>
  </si>
  <si>
    <t>Cuotas partes pensionales a cargo de la entidad (de pensiones)</t>
  </si>
  <si>
    <t>1.2.3.3.14-047-Cuotas Partes</t>
  </si>
  <si>
    <t>2.1.3.07.02.002.02-02.24</t>
  </si>
  <si>
    <t>2.1.3.07.02.012.02</t>
  </si>
  <si>
    <t>Auxilios funerarios a cargo de la entidad</t>
  </si>
  <si>
    <t>2.1.3.07.02.090</t>
  </si>
  <si>
    <t>Indemnización sustitutiva de pensiones</t>
  </si>
  <si>
    <t>2.2.2.05.01</t>
  </si>
  <si>
    <t>Tipo A</t>
  </si>
  <si>
    <t>1.3.1.1.10-045-RETIROS FONPET (PENSION)</t>
  </si>
  <si>
    <t>2.2.2.05.02</t>
  </si>
  <si>
    <t>Tipo B</t>
  </si>
  <si>
    <t>25</t>
  </si>
  <si>
    <t>INSTITUCION UNIVERSITARIA MAYOR DE CARTAGENA</t>
  </si>
  <si>
    <t>1.2.3.2.22-102-Derechos pecuniarios educación superior INSTITUCION MAYOR DE BOLIVAR</t>
  </si>
  <si>
    <t>1.2.3.3.04-048-Aportes Nación Institución Universitaria Mayor De Cartagena</t>
  </si>
  <si>
    <t>1.2.3.2.27-050-Venta de Bienes Y Servicios institución Universitaria Mayor de Cartagena</t>
  </si>
  <si>
    <t>1.2.3.3.04-205-DEVOLUCION IVA INSTITUCION MAYOR DE BOLIVAR</t>
  </si>
  <si>
    <t>2.3.2202.0700.2024130010026</t>
  </si>
  <si>
    <t>IMPLEMENTACION DE UNA PLATAFORMA PARA EL DESARROLLO DE UNA ESTRATEGIA DE INNOVACION DIGITAL EN LA INSTITUCION UNIVERSITARIA MAYOR DE CARTAGENA EN EL DISTRITO DE   CARTAGENA DE INDIAS</t>
  </si>
  <si>
    <t>2.3.2202.0700.2024130010027</t>
  </si>
  <si>
    <t>MEJORAMIENTO DE LA INFRAESTRUCTURA FISICA DE LA DE LA INSTITUCION UNIVERSITARIA MAYOR DE CARTAGENA EN EL DISTRITO DE  CARTAGENA DE INDIAS</t>
  </si>
  <si>
    <t>2.3.2202.0700.202400000005377</t>
  </si>
  <si>
    <t>AMPLIACIÓN DE LA OFERTA ACADEMICA PARA EL ACCESO Y PERMANENCIA A LA EDUCACIÓN SUPERIOR EN LA INSTITUCIÓN UNIVERSITARIA MAYOR DE CARTAGENA EN EL DISTRITO DE   CARTAGENA DE INDIAS</t>
  </si>
  <si>
    <t>1.3.2.3.11-103-RF INSTITUCION UNIVERSITARIA MAYOR DE CARTAGENA</t>
  </si>
  <si>
    <t>2.3.2202.0700.2024130010028</t>
  </si>
  <si>
    <t>CONSTRUCCIÓN DE NUEVA INFRAESTRUCTURA FÍSICA PARA LA INSTITUCIÓN UNIVERSITARIA MAYOR DE CARTAGENA EN EL DISTRITO DE   CARTAGENA DE INDIAS</t>
  </si>
  <si>
    <t>27</t>
  </si>
  <si>
    <t>SECRETARIA DE TURISMO</t>
  </si>
  <si>
    <t>Otros bienes transportables (excepto productos metalicos, maquinaria y equipo)</t>
  </si>
  <si>
    <t>Comercio y distribución; alojamiento; servicios de suministro de comidas y bebidas; servicios de transporte; y servicios de distribución de electricidad, gas y agua</t>
  </si>
  <si>
    <t>2.1.2.02.02.006-1.27</t>
  </si>
  <si>
    <t>Servicio de Transporte y Mensajería</t>
  </si>
  <si>
    <t>2.1.2.02.02.008-01.27</t>
  </si>
  <si>
    <t>2.3.3502.0200.2024130010005</t>
  </si>
  <si>
    <t>APOYO PARA LA REALIZACION DE FESTIVALES Y EVENTOS TURISTICOS - CULTURALES EN EL DISTRITO DE  CARTAGENA DE INDIAS</t>
  </si>
  <si>
    <t>2.3.3502.0200.202400000003916</t>
  </si>
  <si>
    <t>FORTALECIMIENTO DE LA PROMOCIÓN TURÍSTICA DE CARTAGENA DE INDIAS</t>
  </si>
  <si>
    <t>2.3.3502.0200.2024130010120</t>
  </si>
  <si>
    <t>FORTALECIMIENTO Y GOBERNANZA  INSTITUCIONAL TURISTICA  PARA UNA CIUDAD DE DERECHOS,  RESPONSABLE Y COMPETITIVA  EN   CARTAGENA DE INDIAS</t>
  </si>
  <si>
    <t>2.3.3502.0200.202400000003737</t>
  </si>
  <si>
    <t>DESARROLLO DE ACCIONES PARA LA SEGURIDAD, VIGILANCIA Y CONTROL PARA UN TURISMO ORDENADO Y RESPONSABLE EN CARTAGENA DE INDIAS</t>
  </si>
  <si>
    <t>2.3.3502.0200.202400000003092</t>
  </si>
  <si>
    <t>ORDENAMIENTO Y GESTION INTEGRAL DE PLAYAS EN EL DISTRITO DE   CARTAGENA DE INDIAS</t>
  </si>
  <si>
    <t>2.3.3502.0200.2024130010125</t>
  </si>
  <si>
    <t>CONSOLIDACION DE  LA INFRAESTRUCTURA TURISTICA PARA  EL DESARROLLO DE  UN TERRITORIO COMPETITIVO Y SOSTENIBLE   EN EL DISTRITO DE  CARTAGENA DE INDIAS</t>
  </si>
  <si>
    <t>2.3.3502.0200.202400000003693</t>
  </si>
  <si>
    <t>FORTALECIMIENTO Y FORMALIZACIÓN DE LA CADENA TURÍSTICA A TRAVÉS DE LA INNOVACIÓN Y LA DIVERSIFICACIÓN DE LA OFERTA EN EL DISTRITO DE CARTAGENA DE INDIAS”</t>
  </si>
  <si>
    <t>2.3.3502.0200.202400000004255</t>
  </si>
  <si>
    <t>DESARROLLO DE UN MODELO DE GESTIÓN PARA POSICIONAR A LA CIUDAD COMO UN DESTINO TURÍSTICO SOSTENIBLE E INNOVADOR EN EL DISTRITO TURÍSTICO Y CULTURAL CARTAGENA DE INDIAS</t>
  </si>
  <si>
    <t>28</t>
  </si>
  <si>
    <t>INSTITUTO DISTRITAL DE ACCION COMUNAL DE CARTAGENA Y DEL CARIBE - IDCCC</t>
  </si>
  <si>
    <t>2.3.4502.1000.2024130010246</t>
  </si>
  <si>
    <t>CONSOLIDACION DE ORGANIZACIONES SOCIALES SOLIDAS E INCIDENTES EN EL DESARROLLO LOCAL EN EL DISTRITO DE  CARTAGENA DE INDIAS</t>
  </si>
  <si>
    <t>2.3.4502.1000.2024130010247</t>
  </si>
  <si>
    <t>INNOVACION DE PROCESOS PARA FORTALECER LA CAPACIDAD ADMINISTRATIVA Y TECNICA DE LOS ORGANISMO DE ACCION COMUNAL DEL DISTRITO DE  CARTAGENA DE INDIAS</t>
  </si>
  <si>
    <t>2.3.4502.1000.2024130010251</t>
  </si>
  <si>
    <t>APOYO A LA PARTICIPACION CIUDADANA PARA GARANTIZAR LAS DECISIONES  ASERTIVAS EN BIENESTAR GENERAL DE LA POBLACION DEL DISTRITO DE  CARTAGENA DE INDIAS</t>
  </si>
  <si>
    <t>2.3.4502.1000.202400000004062</t>
  </si>
  <si>
    <t>Desarrollo de Obras de Interés Comunitario y Acción Colectiva Incidentes en el Desarrollo Local en el Distrito de Cartagena de Indias</t>
  </si>
  <si>
    <t>1.3.3.8.02-95-057-- RB SGP CULTURA</t>
  </si>
  <si>
    <t>1.3.3.2.00-93-083-- RB DELINEACION 20% IPCC</t>
  </si>
  <si>
    <t>1.3.3.3.12-95-134-- RB  ESPECTACULOS PUBLICO LEY 1493 DE 2011</t>
  </si>
  <si>
    <t>1.3.3.3.12-93-134-- RB  ESPECTACULOS PUBLICO LEY 1493 DE 2011</t>
  </si>
  <si>
    <t>1.3.3.8.02-93-123-- RB RF SGP 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</si>
</sst>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#,###"/>
    <numFmt numFmtId="166" formatCode="_-* #,##0.0000_-;\-* #,##0.0000_-;_-* &quot;-&quot;??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sz val="12"/>
      <color rgb="FFFFFF00"/>
      <name val="Arial"/>
      <family val="2"/>
    </font>
    <font>
      <b/>
      <sz val="16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5" tint="-0.499984740745262"/>
      <name val="Arial"/>
      <family val="2"/>
    </font>
    <font>
      <b/>
      <sz val="8"/>
      <color theme="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  <font>
      <b/>
      <sz val="8"/>
      <color rgb="FFFFFFFF"/>
      <name val="Arial"/>
      <family val="2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theme="5" tint="-0.499984740745262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5" tint="-0.499984740745262"/>
      </top>
      <bottom style="medium">
        <color theme="5" tint="-0.499984740745262"/>
      </bottom>
      <diagonal/>
    </border>
    <border>
      <left style="hair">
        <color theme="5" tint="-0.499984740745262"/>
      </left>
      <right style="hair">
        <color theme="5" tint="-0.499984740745262"/>
      </right>
      <top style="hair">
        <color theme="5" tint="-0.499984740745262"/>
      </top>
      <bottom style="hair">
        <color theme="5" tint="-0.499984740745262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medium">
        <color theme="5" tint="-0.499984740745262"/>
      </bottom>
      <diagonal/>
    </border>
    <border>
      <left style="hair">
        <color indexed="64"/>
      </left>
      <right style="hair">
        <color indexed="64"/>
      </right>
      <top/>
      <bottom style="medium">
        <color theme="5" tint="-0.499984740745262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/>
      <bottom style="thin">
        <color theme="6"/>
      </bottom>
      <diagonal/>
    </border>
    <border>
      <left/>
      <right/>
      <top/>
      <bottom style="thin">
        <color theme="6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/>
      <top/>
      <bottom style="thin">
        <color theme="9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44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 applyProtection="1">
      <protection hidden="1"/>
    </xf>
    <xf numFmtId="0" fontId="2" fillId="3" borderId="0" xfId="0" applyFont="1" applyFill="1" applyProtection="1">
      <protection hidden="1"/>
    </xf>
    <xf numFmtId="0" fontId="2" fillId="3" borderId="0" xfId="0" applyFont="1" applyFill="1" applyAlignment="1" applyProtection="1">
      <alignment horizontal="center"/>
      <protection hidden="1"/>
    </xf>
    <xf numFmtId="165" fontId="2" fillId="3" borderId="0" xfId="0" applyNumberFormat="1" applyFont="1" applyFill="1" applyProtection="1">
      <protection hidden="1"/>
    </xf>
    <xf numFmtId="165" fontId="2" fillId="0" borderId="0" xfId="0" applyNumberFormat="1" applyFont="1" applyProtection="1">
      <protection hidden="1"/>
    </xf>
    <xf numFmtId="0" fontId="2" fillId="0" borderId="0" xfId="0" applyFont="1" applyProtection="1">
      <protection locked="0"/>
    </xf>
    <xf numFmtId="0" fontId="8" fillId="0" borderId="0" xfId="0" applyFont="1" applyProtection="1">
      <protection hidden="1"/>
    </xf>
    <xf numFmtId="165" fontId="8" fillId="0" borderId="0" xfId="0" applyNumberFormat="1" applyFont="1" applyProtection="1">
      <protection hidden="1"/>
    </xf>
    <xf numFmtId="0" fontId="3" fillId="0" borderId="6" xfId="0" applyFont="1" applyBorder="1" applyAlignment="1" applyProtection="1">
      <alignment horizontal="center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hidden="1"/>
    </xf>
    <xf numFmtId="0" fontId="11" fillId="4" borderId="3" xfId="0" applyFont="1" applyFill="1" applyBorder="1" applyAlignment="1" applyProtection="1">
      <alignment horizontal="center" vertical="center"/>
      <protection hidden="1"/>
    </xf>
    <xf numFmtId="0" fontId="8" fillId="3" borderId="0" xfId="0" applyFont="1" applyFill="1" applyProtection="1">
      <protection hidden="1"/>
    </xf>
    <xf numFmtId="0" fontId="8" fillId="3" borderId="0" xfId="0" applyFont="1" applyFill="1" applyAlignment="1" applyProtection="1">
      <alignment horizontal="center"/>
      <protection hidden="1"/>
    </xf>
    <xf numFmtId="165" fontId="8" fillId="3" borderId="0" xfId="0" applyNumberFormat="1" applyFont="1" applyFill="1" applyProtection="1">
      <protection hidden="1"/>
    </xf>
    <xf numFmtId="164" fontId="11" fillId="4" borderId="9" xfId="0" applyNumberFormat="1" applyFont="1" applyFill="1" applyBorder="1" applyProtection="1">
      <protection hidden="1"/>
    </xf>
    <xf numFmtId="0" fontId="8" fillId="0" borderId="8" xfId="0" applyFont="1" applyBorder="1" applyAlignment="1" applyProtection="1">
      <alignment horizontal="center"/>
      <protection hidden="1"/>
    </xf>
    <xf numFmtId="164" fontId="11" fillId="4" borderId="3" xfId="0" applyNumberFormat="1" applyFont="1" applyFill="1" applyBorder="1" applyProtection="1">
      <protection hidden="1"/>
    </xf>
    <xf numFmtId="165" fontId="11" fillId="4" borderId="1" xfId="0" applyNumberFormat="1" applyFont="1" applyFill="1" applyBorder="1" applyProtection="1">
      <protection hidden="1"/>
    </xf>
    <xf numFmtId="0" fontId="12" fillId="4" borderId="7" xfId="0" applyFont="1" applyFill="1" applyBorder="1" applyAlignment="1" applyProtection="1">
      <alignment horizontal="center" vertical="center" wrapText="1"/>
      <protection hidden="1"/>
    </xf>
    <xf numFmtId="0" fontId="13" fillId="3" borderId="10" xfId="0" applyFont="1" applyFill="1" applyBorder="1" applyAlignment="1" applyProtection="1">
      <alignment horizontal="center" vertical="center" wrapText="1"/>
      <protection hidden="1"/>
    </xf>
    <xf numFmtId="0" fontId="13" fillId="3" borderId="11" xfId="0" applyFont="1" applyFill="1" applyBorder="1" applyAlignment="1" applyProtection="1">
      <alignment horizontal="center" vertical="center" wrapText="1"/>
      <protection hidden="1"/>
    </xf>
    <xf numFmtId="0" fontId="13" fillId="3" borderId="4" xfId="0" applyFont="1" applyFill="1" applyBorder="1" applyAlignment="1" applyProtection="1">
      <alignment horizontal="center" vertical="center" wrapText="1"/>
      <protection hidden="1"/>
    </xf>
    <xf numFmtId="165" fontId="12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5" xfId="0" applyFont="1" applyBorder="1" applyProtection="1">
      <protection hidden="1"/>
    </xf>
    <xf numFmtId="164" fontId="8" fillId="0" borderId="5" xfId="1" applyNumberFormat="1" applyFont="1" applyBorder="1" applyProtection="1">
      <protection hidden="1"/>
    </xf>
    <xf numFmtId="3" fontId="8" fillId="0" borderId="5" xfId="1" applyNumberFormat="1" applyFont="1" applyBorder="1" applyProtection="1">
      <protection locked="0"/>
    </xf>
    <xf numFmtId="164" fontId="8" fillId="0" borderId="1" xfId="1" applyNumberFormat="1" applyFont="1" applyBorder="1" applyProtection="1">
      <protection hidden="1"/>
    </xf>
    <xf numFmtId="165" fontId="8" fillId="0" borderId="1" xfId="1" applyNumberFormat="1" applyFont="1" applyBorder="1" applyAlignment="1" applyProtection="1">
      <alignment horizontal="center"/>
      <protection hidden="1"/>
    </xf>
    <xf numFmtId="3" fontId="8" fillId="0" borderId="1" xfId="1" applyNumberFormat="1" applyFont="1" applyBorder="1" applyProtection="1">
      <protection locked="0"/>
    </xf>
    <xf numFmtId="0" fontId="8" fillId="0" borderId="0" xfId="0" applyFont="1" applyProtection="1">
      <protection locked="0"/>
    </xf>
    <xf numFmtId="14" fontId="14" fillId="8" borderId="16" xfId="0" applyNumberFormat="1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8" fillId="2" borderId="0" xfId="0" applyFont="1" applyFill="1" applyAlignment="1">
      <alignment horizontal="left"/>
    </xf>
    <xf numFmtId="0" fontId="17" fillId="0" borderId="0" xfId="0" applyFont="1"/>
    <xf numFmtId="0" fontId="19" fillId="7" borderId="16" xfId="0" applyFont="1" applyFill="1" applyBorder="1" applyAlignment="1">
      <alignment horizontal="center" vertical="center" wrapText="1"/>
    </xf>
    <xf numFmtId="49" fontId="0" fillId="0" borderId="0" xfId="0" applyNumberFormat="1"/>
    <xf numFmtId="49" fontId="0" fillId="9" borderId="0" xfId="0" applyNumberFormat="1" applyFill="1"/>
    <xf numFmtId="0" fontId="0" fillId="9" borderId="0" xfId="0" applyFill="1"/>
    <xf numFmtId="0" fontId="0" fillId="5" borderId="0" xfId="0" applyFill="1"/>
    <xf numFmtId="0" fontId="0" fillId="10" borderId="0" xfId="0" applyFill="1"/>
    <xf numFmtId="44" fontId="0" fillId="0" borderId="0" xfId="4" applyFont="1"/>
    <xf numFmtId="44" fontId="0" fillId="9" borderId="0" xfId="4" applyFont="1" applyFill="1"/>
    <xf numFmtId="43" fontId="0" fillId="0" borderId="0" xfId="1" applyFont="1"/>
    <xf numFmtId="43" fontId="0" fillId="9" borderId="0" xfId="1" applyFont="1" applyFill="1"/>
    <xf numFmtId="43" fontId="0" fillId="10" borderId="0" xfId="1" applyFont="1" applyFill="1"/>
    <xf numFmtId="164" fontId="8" fillId="0" borderId="5" xfId="1" applyNumberFormat="1" applyFont="1" applyFill="1" applyBorder="1" applyProtection="1">
      <protection hidden="1"/>
    </xf>
    <xf numFmtId="164" fontId="8" fillId="9" borderId="5" xfId="1" applyNumberFormat="1" applyFont="1" applyFill="1" applyBorder="1" applyProtection="1">
      <protection hidden="1"/>
    </xf>
    <xf numFmtId="166" fontId="8" fillId="0" borderId="0" xfId="0" applyNumberFormat="1" applyFont="1" applyProtection="1">
      <protection hidden="1"/>
    </xf>
    <xf numFmtId="0" fontId="8" fillId="0" borderId="5" xfId="0" applyFont="1" applyBorder="1" applyAlignment="1" applyProtection="1">
      <alignment wrapText="1"/>
      <protection hidden="1"/>
    </xf>
    <xf numFmtId="3" fontId="8" fillId="0" borderId="1" xfId="1" applyNumberFormat="1" applyFont="1" applyFill="1" applyBorder="1" applyProtection="1">
      <protection locked="0"/>
    </xf>
    <xf numFmtId="3" fontId="8" fillId="0" borderId="0" xfId="0" applyNumberFormat="1" applyFont="1" applyProtection="1">
      <protection hidden="1"/>
    </xf>
    <xf numFmtId="3" fontId="8" fillId="0" borderId="5" xfId="1" applyNumberFormat="1" applyFont="1" applyFill="1" applyBorder="1" applyProtection="1">
      <protection locked="0"/>
    </xf>
    <xf numFmtId="165" fontId="8" fillId="0" borderId="5" xfId="1" applyNumberFormat="1" applyFont="1" applyFill="1" applyBorder="1" applyAlignment="1" applyProtection="1">
      <alignment horizontal="center"/>
      <protection hidden="1"/>
    </xf>
    <xf numFmtId="164" fontId="2" fillId="0" borderId="0" xfId="0" applyNumberFormat="1" applyFont="1" applyProtection="1">
      <protection hidden="1"/>
    </xf>
    <xf numFmtId="164" fontId="8" fillId="0" borderId="1" xfId="1" applyNumberFormat="1" applyFont="1" applyFill="1" applyBorder="1" applyProtection="1">
      <protection hidden="1"/>
    </xf>
    <xf numFmtId="165" fontId="8" fillId="0" borderId="1" xfId="1" applyNumberFormat="1" applyFont="1" applyFill="1" applyBorder="1" applyAlignment="1" applyProtection="1">
      <alignment horizontal="center"/>
      <protection hidden="1"/>
    </xf>
    <xf numFmtId="3" fontId="2" fillId="0" borderId="0" xfId="0" applyNumberFormat="1" applyFont="1" applyProtection="1">
      <protection hidden="1"/>
    </xf>
    <xf numFmtId="3" fontId="8" fillId="5" borderId="1" xfId="1" applyNumberFormat="1" applyFont="1" applyFill="1" applyBorder="1" applyProtection="1">
      <protection locked="0"/>
    </xf>
    <xf numFmtId="49" fontId="0" fillId="11" borderId="0" xfId="0" applyNumberFormat="1" applyFill="1"/>
    <xf numFmtId="0" fontId="0" fillId="11" borderId="0" xfId="0" applyFill="1"/>
    <xf numFmtId="44" fontId="0" fillId="11" borderId="0" xfId="4" applyFont="1" applyFill="1"/>
    <xf numFmtId="43" fontId="0" fillId="12" borderId="0" xfId="1" applyFont="1" applyFill="1"/>
    <xf numFmtId="43" fontId="0" fillId="11" borderId="0" xfId="1" applyFont="1" applyFill="1"/>
    <xf numFmtId="164" fontId="2" fillId="0" borderId="0" xfId="0" applyNumberFormat="1" applyFont="1" applyProtection="1">
      <protection locked="0"/>
    </xf>
    <xf numFmtId="3" fontId="8" fillId="13" borderId="1" xfId="1" applyNumberFormat="1" applyFont="1" applyFill="1" applyBorder="1" applyProtection="1">
      <protection locked="0"/>
    </xf>
    <xf numFmtId="164" fontId="8" fillId="0" borderId="0" xfId="0" applyNumberFormat="1" applyFont="1" applyProtection="1">
      <protection hidden="1"/>
    </xf>
    <xf numFmtId="3" fontId="8" fillId="9" borderId="1" xfId="1" applyNumberFormat="1" applyFont="1" applyFill="1" applyBorder="1" applyProtection="1">
      <protection locked="0"/>
    </xf>
    <xf numFmtId="0" fontId="8" fillId="14" borderId="5" xfId="0" applyFont="1" applyFill="1" applyBorder="1" applyProtection="1">
      <protection hidden="1"/>
    </xf>
    <xf numFmtId="0" fontId="8" fillId="14" borderId="5" xfId="0" applyFont="1" applyFill="1" applyBorder="1" applyAlignment="1" applyProtection="1">
      <alignment wrapText="1"/>
      <protection hidden="1"/>
    </xf>
    <xf numFmtId="164" fontId="8" fillId="14" borderId="5" xfId="1" applyNumberFormat="1" applyFont="1" applyFill="1" applyBorder="1" applyProtection="1">
      <protection hidden="1"/>
    </xf>
    <xf numFmtId="3" fontId="8" fillId="14" borderId="1" xfId="1" applyNumberFormat="1" applyFont="1" applyFill="1" applyBorder="1" applyProtection="1">
      <protection locked="0"/>
    </xf>
    <xf numFmtId="165" fontId="8" fillId="14" borderId="1" xfId="1" applyNumberFormat="1" applyFont="1" applyFill="1" applyBorder="1" applyAlignment="1" applyProtection="1">
      <alignment horizontal="center"/>
      <protection hidden="1"/>
    </xf>
    <xf numFmtId="0" fontId="2" fillId="14" borderId="0" xfId="0" applyFont="1" applyFill="1" applyProtection="1">
      <protection hidden="1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8" fillId="2" borderId="0" xfId="0" applyFont="1" applyFill="1" applyAlignment="1">
      <alignment horizontal="left"/>
    </xf>
    <xf numFmtId="14" fontId="7" fillId="0" borderId="16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center" vertical="center"/>
      <protection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center"/>
      <protection locked="0"/>
    </xf>
    <xf numFmtId="0" fontId="3" fillId="2" borderId="12" xfId="0" applyFont="1" applyFill="1" applyBorder="1" applyAlignment="1" applyProtection="1">
      <alignment horizontal="center"/>
      <protection locked="0"/>
    </xf>
    <xf numFmtId="0" fontId="3" fillId="2" borderId="13" xfId="0" applyFont="1" applyFill="1" applyBorder="1" applyAlignment="1" applyProtection="1">
      <alignment horizontal="center"/>
      <protection locked="0"/>
    </xf>
    <xf numFmtId="0" fontId="7" fillId="6" borderId="14" xfId="0" applyFont="1" applyFill="1" applyBorder="1" applyAlignment="1">
      <alignment horizontal="left" vertical="center"/>
    </xf>
    <xf numFmtId="0" fontId="14" fillId="8" borderId="15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8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15" fillId="8" borderId="17" xfId="0" applyFont="1" applyFill="1" applyBorder="1" applyAlignment="1">
      <alignment horizontal="left" vertical="center" wrapText="1"/>
    </xf>
    <xf numFmtId="0" fontId="15" fillId="8" borderId="18" xfId="0" applyFont="1" applyFill="1" applyBorder="1" applyAlignment="1">
      <alignment horizontal="left" vertical="center" wrapText="1"/>
    </xf>
    <xf numFmtId="0" fontId="15" fillId="8" borderId="19" xfId="0" applyFont="1" applyFill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0" fontId="16" fillId="0" borderId="18" xfId="0" applyFont="1" applyBorder="1" applyAlignment="1">
      <alignment horizontal="left" vertical="center" wrapText="1"/>
    </xf>
    <xf numFmtId="0" fontId="16" fillId="0" borderId="19" xfId="0" applyFont="1" applyBorder="1" applyAlignment="1">
      <alignment horizontal="left" vertical="center" wrapText="1"/>
    </xf>
    <xf numFmtId="0" fontId="19" fillId="7" borderId="20" xfId="0" applyFont="1" applyFill="1" applyBorder="1" applyAlignment="1">
      <alignment horizontal="center" vertical="center" wrapText="1"/>
    </xf>
    <xf numFmtId="0" fontId="19" fillId="7" borderId="21" xfId="0" applyFont="1" applyFill="1" applyBorder="1" applyAlignment="1">
      <alignment horizontal="center" vertical="center" wrapText="1"/>
    </xf>
    <xf numFmtId="0" fontId="19" fillId="7" borderId="22" xfId="0" applyFont="1" applyFill="1" applyBorder="1" applyAlignment="1">
      <alignment horizontal="center" vertical="center" wrapText="1"/>
    </xf>
    <xf numFmtId="0" fontId="19" fillId="7" borderId="23" xfId="0" applyFont="1" applyFill="1" applyBorder="1" applyAlignment="1">
      <alignment horizontal="center" vertical="center" wrapText="1"/>
    </xf>
  </cellXfs>
  <cellStyles count="5">
    <cellStyle name="Millares" xfId="1" builtinId="3"/>
    <cellStyle name="Moneda 2" xfId="4" xr:uid="{00000000-0005-0000-0000-000001000000}"/>
    <cellStyle name="Normal" xfId="0" builtinId="0"/>
    <cellStyle name="Normal 2" xfId="2" xr:uid="{00000000-0005-0000-0000-000003000000}"/>
    <cellStyle name="Normal 3" xfId="3" xr:uid="{00000000-0005-0000-0000-000004000000}"/>
  </cellStyles>
  <dxfs count="17"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rgb="FF00B050"/>
        </patternFill>
      </fill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theme="0"/>
      </font>
      <fill>
        <patternFill>
          <bgColor rgb="FF00B050"/>
        </patternFill>
      </fill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0</xdr:rowOff>
    </xdr:from>
    <xdr:to>
      <xdr:col>1</xdr:col>
      <xdr:colOff>53788</xdr:colOff>
      <xdr:row>3</xdr:row>
      <xdr:rowOff>230522</xdr:rowOff>
    </xdr:to>
    <xdr:pic>
      <xdr:nvPicPr>
        <xdr:cNvPr id="2" name="Imagen 1" descr="Imagen que contiene Diagrama&#10;&#10;Descripción generada automáticamente">
          <a:extLst>
            <a:ext uri="{FF2B5EF4-FFF2-40B4-BE49-F238E27FC236}">
              <a16:creationId xmlns:a16="http://schemas.microsoft.com/office/drawing/2014/main" id="{0378F91A-B371-44EC-8F1E-111EC59609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5" y="0"/>
          <a:ext cx="1015813" cy="9838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19050</xdr:colOff>
      <xdr:row>6</xdr:row>
      <xdr:rowOff>68581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222885"/>
          <a:ext cx="0" cy="1363980"/>
        </a:xfrm>
        <a:prstGeom prst="rect">
          <a:avLst/>
        </a:prstGeom>
      </xdr:spPr>
    </xdr:pic>
    <xdr:clientData/>
  </xdr:twoCellAnchor>
  <xdr:twoCellAnchor editAs="oneCell">
    <xdr:from>
      <xdr:col>7</xdr:col>
      <xdr:colOff>457200</xdr:colOff>
      <xdr:row>0</xdr:row>
      <xdr:rowOff>0</xdr:rowOff>
    </xdr:from>
    <xdr:to>
      <xdr:col>7</xdr:col>
      <xdr:colOff>457200</xdr:colOff>
      <xdr:row>4</xdr:row>
      <xdr:rowOff>451486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  <a:ext uri="{147F2762-F138-4A5C-976F-8EAC2B608ADB}">
              <a16:predDERef xmlns:a16="http://schemas.microsoft.com/office/drawing/2014/main" pre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312420"/>
          <a:ext cx="0" cy="11087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T289"/>
  <sheetViews>
    <sheetView showGridLines="0" tabSelected="1" zoomScaleNormal="100" workbookViewId="0">
      <selection activeCell="D68" sqref="D68"/>
    </sheetView>
  </sheetViews>
  <sheetFormatPr baseColWidth="10" defaultColWidth="11.5703125" defaultRowHeight="11.25" x14ac:dyDescent="0.2"/>
  <cols>
    <col min="1" max="1" width="19.42578125" style="1" customWidth="1"/>
    <col min="2" max="2" width="25.140625" style="1" customWidth="1"/>
    <col min="3" max="3" width="107.7109375" style="1" customWidth="1"/>
    <col min="4" max="4" width="50.140625" style="1" customWidth="1"/>
    <col min="5" max="5" width="17.5703125" style="1" bestFit="1" customWidth="1"/>
    <col min="6" max="7" width="15.85546875" style="6" hidden="1" customWidth="1"/>
    <col min="8" max="8" width="13.7109375" style="6" hidden="1" customWidth="1"/>
    <col min="9" max="10" width="10.85546875" style="6" hidden="1" customWidth="1"/>
    <col min="11" max="11" width="12.42578125" style="6" hidden="1" customWidth="1"/>
    <col min="12" max="16" width="10.85546875" style="6" hidden="1" customWidth="1"/>
    <col min="17" max="17" width="10.85546875" style="6" customWidth="1"/>
    <col min="18" max="18" width="16.85546875" style="1" hidden="1" customWidth="1"/>
    <col min="19" max="19" width="15" style="5" hidden="1" customWidth="1"/>
    <col min="20" max="16384" width="11.5703125" style="1"/>
  </cols>
  <sheetData>
    <row r="1" spans="1:20" ht="19.5" customHeight="1" x14ac:dyDescent="0.2">
      <c r="A1" s="79"/>
      <c r="B1" s="80" t="s">
        <v>0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8" t="s">
        <v>1</v>
      </c>
      <c r="R1" s="88"/>
      <c r="S1" s="88"/>
    </row>
    <row r="2" spans="1:20" ht="19.5" customHeight="1" x14ac:dyDescent="0.2">
      <c r="A2" s="79"/>
      <c r="B2" s="81" t="s">
        <v>2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8" t="s">
        <v>3</v>
      </c>
      <c r="R2" s="88"/>
      <c r="S2" s="88"/>
    </row>
    <row r="3" spans="1:20" ht="19.5" customHeight="1" x14ac:dyDescent="0.2">
      <c r="A3" s="79"/>
      <c r="B3" s="81" t="s">
        <v>4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8" t="s">
        <v>5</v>
      </c>
      <c r="R3" s="88"/>
      <c r="S3" s="88"/>
    </row>
    <row r="4" spans="1:20" ht="19.5" customHeight="1" x14ac:dyDescent="0.2">
      <c r="A4" s="79"/>
      <c r="B4" s="80" t="s">
        <v>6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8" t="s">
        <v>7</v>
      </c>
      <c r="R4" s="88"/>
      <c r="S4" s="88"/>
    </row>
    <row r="6" spans="1:20" ht="2.4500000000000002" customHeight="1" x14ac:dyDescent="0.2">
      <c r="A6" s="2"/>
      <c r="B6" s="2"/>
      <c r="C6" s="3"/>
      <c r="D6" s="3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4"/>
    </row>
    <row r="7" spans="1:20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8"/>
    </row>
    <row r="8" spans="1:20" ht="12.75" x14ac:dyDescent="0.2">
      <c r="A8" s="7"/>
      <c r="B8" s="9" t="s">
        <v>8</v>
      </c>
      <c r="C8" s="86"/>
      <c r="D8" s="8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8"/>
    </row>
    <row r="9" spans="1:20" ht="32.450000000000003" customHeight="1" x14ac:dyDescent="0.2">
      <c r="A9" s="7"/>
      <c r="B9" s="10" t="s">
        <v>9</v>
      </c>
      <c r="C9" s="84" t="s">
        <v>10</v>
      </c>
      <c r="D9" s="84"/>
      <c r="E9" s="7"/>
      <c r="F9" s="82" t="str">
        <f>+IF(R14=E14,"PLANTILLA OK"," PLANTILLA PENDIENTE POR DILIGENCIAR")</f>
        <v xml:space="preserve"> PLANTILLA PENDIENTE POR DILIGENCIAR</v>
      </c>
      <c r="G9" s="82"/>
      <c r="H9" s="82"/>
      <c r="I9" s="82"/>
      <c r="J9" s="83"/>
      <c r="K9" s="11" t="s">
        <v>11</v>
      </c>
      <c r="L9" s="7"/>
      <c r="M9" s="7"/>
      <c r="N9" s="7"/>
      <c r="O9" s="7"/>
      <c r="P9" s="7"/>
      <c r="Q9" s="7"/>
      <c r="R9" s="7"/>
      <c r="S9" s="8"/>
    </row>
    <row r="10" spans="1:20" ht="12.75" x14ac:dyDescent="0.2">
      <c r="A10" s="7"/>
      <c r="B10" s="9" t="str">
        <f>+IFERROR(VLOOKUP(C10,Notas!B:C,2,0),"SELECCIONE UE")</f>
        <v>17</v>
      </c>
      <c r="C10" s="85" t="s">
        <v>12</v>
      </c>
      <c r="D10" s="85"/>
      <c r="E10" s="7"/>
      <c r="G10" s="6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8"/>
    </row>
    <row r="11" spans="1:20" x14ac:dyDescent="0.2">
      <c r="A11" s="7"/>
      <c r="B11" s="7" t="str" cm="1">
        <f t="array" ref="B11">IFERROR(INDEX(#REF!,SMALL(IF(C$10=#REF!,ROW(#REF!)-MIN(ROW(#REF!))+1,""),ROW()-20)),"")</f>
        <v/>
      </c>
      <c r="C11" s="7"/>
      <c r="D11" s="7"/>
      <c r="E11" s="52"/>
      <c r="F11" s="65"/>
      <c r="H11" s="49"/>
      <c r="I11" s="7"/>
      <c r="J11" s="7"/>
      <c r="K11" s="7"/>
      <c r="L11" s="7"/>
      <c r="M11" s="7"/>
      <c r="N11" s="7"/>
      <c r="O11" s="7"/>
      <c r="P11" s="7"/>
      <c r="Q11" s="7"/>
      <c r="R11" s="7"/>
      <c r="S11" s="8"/>
    </row>
    <row r="12" spans="1:20" ht="2.4500000000000002" customHeight="1" x14ac:dyDescent="0.2">
      <c r="A12" s="12"/>
      <c r="B12" s="12"/>
      <c r="C12" s="13"/>
      <c r="D12" s="13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4"/>
    </row>
    <row r="13" spans="1:20" x14ac:dyDescent="0.2">
      <c r="A13" s="7"/>
      <c r="B13" s="7"/>
      <c r="C13" s="7"/>
      <c r="D13" s="7"/>
      <c r="E13" s="7"/>
      <c r="F13" s="52">
        <f>+E36-F36-G36-H36-I36-J36-K36-L36-M36-N36-O36</f>
        <v>96507742</v>
      </c>
      <c r="G13" s="52">
        <f>+F36+G36</f>
        <v>77900000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8"/>
    </row>
    <row r="14" spans="1:20" x14ac:dyDescent="0.2">
      <c r="A14" s="7"/>
      <c r="B14" s="7" t="str" cm="1">
        <f t="array" ref="B14">IFERROR(INDEX(#REF!,SMALL(IF(C$10=#REF!,ROW(#REF!)-MIN(ROW(#REF!))+1,""),ROW()-20)),"")</f>
        <v/>
      </c>
      <c r="C14" s="7"/>
      <c r="D14" s="7"/>
      <c r="E14" s="15">
        <f>+SUM(E16:E3500)</f>
        <v>21874594250.610001</v>
      </c>
      <c r="F14" s="16">
        <v>1</v>
      </c>
      <c r="G14" s="16">
        <v>2</v>
      </c>
      <c r="H14" s="16">
        <v>3</v>
      </c>
      <c r="I14" s="16">
        <v>4</v>
      </c>
      <c r="J14" s="16">
        <v>5</v>
      </c>
      <c r="K14" s="16">
        <v>6</v>
      </c>
      <c r="L14" s="16">
        <v>7</v>
      </c>
      <c r="M14" s="16">
        <v>8</v>
      </c>
      <c r="N14" s="16">
        <v>9</v>
      </c>
      <c r="O14" s="16">
        <v>10</v>
      </c>
      <c r="P14" s="16">
        <v>11</v>
      </c>
      <c r="Q14" s="16">
        <v>12</v>
      </c>
      <c r="R14" s="17">
        <f>+SUM(R16:R3500)</f>
        <v>21874594250</v>
      </c>
      <c r="S14" s="18">
        <f>+SUM(S16:S3500)</f>
        <v>0</v>
      </c>
    </row>
    <row r="15" spans="1:20" ht="34.15" customHeight="1" thickBot="1" x14ac:dyDescent="0.25">
      <c r="A15" s="19" t="s">
        <v>13</v>
      </c>
      <c r="B15" s="19" t="s">
        <v>14</v>
      </c>
      <c r="C15" s="19" t="s">
        <v>15</v>
      </c>
      <c r="D15" s="19" t="s">
        <v>16</v>
      </c>
      <c r="E15" s="19" t="s">
        <v>17</v>
      </c>
      <c r="F15" s="20" t="s">
        <v>18</v>
      </c>
      <c r="G15" s="21" t="s">
        <v>19</v>
      </c>
      <c r="H15" s="21" t="s">
        <v>20</v>
      </c>
      <c r="I15" s="21" t="s">
        <v>21</v>
      </c>
      <c r="J15" s="21" t="s">
        <v>22</v>
      </c>
      <c r="K15" s="21" t="s">
        <v>23</v>
      </c>
      <c r="L15" s="21" t="s">
        <v>24</v>
      </c>
      <c r="M15" s="21" t="s">
        <v>25</v>
      </c>
      <c r="N15" s="21" t="s">
        <v>26</v>
      </c>
      <c r="O15" s="21" t="s">
        <v>27</v>
      </c>
      <c r="P15" s="21" t="s">
        <v>28</v>
      </c>
      <c r="Q15" s="21" t="s">
        <v>29</v>
      </c>
      <c r="R15" s="22" t="s">
        <v>30</v>
      </c>
      <c r="S15" s="23" t="s">
        <v>31</v>
      </c>
    </row>
    <row r="16" spans="1:20" hidden="1" x14ac:dyDescent="0.2">
      <c r="A16" s="24" t="str" cm="1">
        <f t="array" ref="A16">IFERROR(INDEX('BASE-'!$F$2:$F$6808,SMALL(IF(C$10='BASE-'!$C$2:$C$6808,ROW('BASE-'!$F$2:$F$6808)-MIN(ROW('BASE-'!$C$2:$C$6808))+1,""),ROW()-15)),"")</f>
        <v>FUNCIONAMIENTO</v>
      </c>
      <c r="B16" s="24" t="str" cm="1">
        <f t="array" ref="B16">IFERROR(INDEX('BASE-'!$D$2:$D$6808,SMALL(IF(C$10='BASE-'!$C$2:$C$6808,ROW('BASE-'!$D$2:$D$6808)-MIN(ROW('BASE-'!$C$2:$C$6808))+1,""),ROW()-15)),"")</f>
        <v>2.1.1</v>
      </c>
      <c r="C16" s="24" t="str" cm="1">
        <f t="array" ref="C16">IFERROR(INDEX('BASE-'!$G$2:$G$6808,SMALL(IF(C$10='BASE-'!$C$2:$C$6808,ROW('BASE-'!$G$2:$G$6808)-MIN(ROW('BASE-'!$C$2:$C$6808))+1,""),ROW()-15)),"")</f>
        <v>Gastos de Personal</v>
      </c>
      <c r="D16" s="47" t="str" cm="1">
        <f t="array" ref="D16">IFERROR(INDEX('BASE-'!$H$2:$H$6808,SMALL(IF(C$10='BASE-'!$C$2:$C$6808,ROW('BASE-'!$H$2:$H$6808)-MIN(ROW('BASE-'!$C$2:$C$6808))+1,""),ROW()-15)),"")</f>
        <v>1.2.1.0.00-001-Ingresos corrientes de Libre Destinación</v>
      </c>
      <c r="E16" s="47" cm="1">
        <f t="array" ref="E16">IFERROR(INDEX('BASE-'!$K$2:$K$6808,SMALL(IF(C$10='BASE-'!$C$2:$C$6808,ROW('BASE-'!$K$2:$K$6808)-MIN(ROW('BASE-'!$C$2:$C$6808))+1,""),ROW()-15)),"")</f>
        <v>3378748866</v>
      </c>
      <c r="F16" s="53">
        <v>281562406</v>
      </c>
      <c r="G16" s="53">
        <v>281562406</v>
      </c>
      <c r="H16" s="53">
        <v>281562406</v>
      </c>
      <c r="I16" s="53">
        <v>281562406</v>
      </c>
      <c r="J16" s="53">
        <v>281562406</v>
      </c>
      <c r="K16" s="53">
        <v>281562406</v>
      </c>
      <c r="L16" s="53">
        <v>281562406</v>
      </c>
      <c r="M16" s="53">
        <v>281562406</v>
      </c>
      <c r="N16" s="53">
        <v>281562406</v>
      </c>
      <c r="O16" s="53">
        <v>281562406</v>
      </c>
      <c r="P16" s="53">
        <v>281562406</v>
      </c>
      <c r="Q16" s="53">
        <v>281562400</v>
      </c>
      <c r="R16" s="47">
        <f>IF(E16="","",SUM(F16:Q16))</f>
        <v>3378748866</v>
      </c>
      <c r="S16" s="54" t="str">
        <f t="shared" ref="S16:S47" si="0">+IFERROR(IF(ROUND(E16,0)=ROUND(R16,0),"OK",ROUND(E16,0)-ROUND(R16,0)),"")</f>
        <v>OK</v>
      </c>
      <c r="T16" s="55"/>
    </row>
    <row r="17" spans="1:20" hidden="1" x14ac:dyDescent="0.2">
      <c r="A17" s="24" t="str" cm="1">
        <f t="array" ref="A17">IFERROR(INDEX('BASE-'!$F$2:$F$6808,SMALL(IF(C$10='BASE-'!$C$2:$C$6808,ROW('BASE-'!$F$2:$F$6808)-MIN(ROW('BASE-'!$C$2:$C$6808))+1,""),ROW()-15)),"")</f>
        <v>FUNCIONAMIENTO</v>
      </c>
      <c r="B17" s="24" t="str" cm="1">
        <f t="array" ref="B17">IFERROR(INDEX('BASE-'!$D$2:$D$6808,SMALL(IF(C$10='BASE-'!$C$2:$C$6808,ROW('BASE-'!$D$2:$D$6808)-MIN(ROW('BASE-'!$C$2:$C$6808))+1,""),ROW()-15)),"")</f>
        <v>2.1.2</v>
      </c>
      <c r="C17" s="24" t="str" cm="1">
        <f t="array" ref="C17">IFERROR(INDEX('BASE-'!$G$2:$G$6808,SMALL(IF(C$10='BASE-'!$C$2:$C$6808,ROW('BASE-'!$G$2:$G$6808)-MIN(ROW('BASE-'!$C$2:$C$6808))+1,""),ROW()-15)),"")</f>
        <v>Adquisición de Bienes y Servicios</v>
      </c>
      <c r="D17" s="47" t="str" cm="1">
        <f t="array" ref="D17">IFERROR(INDEX('BASE-'!$H$2:$H$6808,SMALL(IF(C$10='BASE-'!$C$2:$C$6808,ROW('BASE-'!$H$2:$H$6808)-MIN(ROW('BASE-'!$C$2:$C$6808))+1,""),ROW()-15)),"")</f>
        <v>1.2.1.0.00-001-Ingresos corrientes de Libre Destinación</v>
      </c>
      <c r="E17" s="47" cm="1">
        <f t="array" ref="E17">IFERROR(INDEX('BASE-'!$K$2:$K$6808,SMALL(IF(C$10='BASE-'!$C$2:$C$6808,ROW('BASE-'!$K$2:$K$6808)-MIN(ROW('BASE-'!$C$2:$C$6808))+1,""),ROW()-15)),"")</f>
        <v>1450759314</v>
      </c>
      <c r="F17" s="53">
        <v>200000000</v>
      </c>
      <c r="G17" s="53">
        <v>200000000</v>
      </c>
      <c r="H17" s="53">
        <v>200000000</v>
      </c>
      <c r="I17" s="53">
        <v>200000000</v>
      </c>
      <c r="J17" s="53">
        <v>200000000</v>
      </c>
      <c r="K17" s="53">
        <v>200000000</v>
      </c>
      <c r="L17" s="53">
        <v>200000000</v>
      </c>
      <c r="M17" s="53">
        <v>50759314</v>
      </c>
      <c r="N17" s="53"/>
      <c r="O17" s="53"/>
      <c r="P17" s="53"/>
      <c r="Q17" s="53"/>
      <c r="R17" s="56">
        <f t="shared" ref="R17:R47" si="1">IF(E17="","",SUM(F17:Q17))</f>
        <v>1450759314</v>
      </c>
      <c r="S17" s="57" t="str">
        <f t="shared" si="0"/>
        <v>OK</v>
      </c>
      <c r="T17" s="58"/>
    </row>
    <row r="18" spans="1:20" hidden="1" x14ac:dyDescent="0.2">
      <c r="A18" s="24" t="str" cm="1">
        <f t="array" ref="A18">IFERROR(INDEX('BASE-'!$F$2:$F$6808,SMALL(IF(C$10='BASE-'!$C$2:$C$6808,ROW('BASE-'!$F$2:$F$6808)-MIN(ROW('BASE-'!$C$2:$C$6808))+1,""),ROW()-15)),"")</f>
        <v>FUNCIONAMIENTO</v>
      </c>
      <c r="B18" s="24" t="str" cm="1">
        <f t="array" ref="B18">IFERROR(INDEX('BASE-'!$D$2:$D$6808,SMALL(IF(C$10='BASE-'!$C$2:$C$6808,ROW('BASE-'!$D$2:$D$6808)-MIN(ROW('BASE-'!$C$2:$C$6808))+1,""),ROW()-15)),"")</f>
        <v>2.1.2</v>
      </c>
      <c r="C18" s="24" t="str" cm="1">
        <f t="array" ref="C18">IFERROR(INDEX('BASE-'!$G$2:$G$6808,SMALL(IF(C$10='BASE-'!$C$2:$C$6808,ROW('BASE-'!$G$2:$G$6808)-MIN(ROW('BASE-'!$C$2:$C$6808))+1,""),ROW()-15)),"")</f>
        <v>Adquisición de Bienes y Servicios</v>
      </c>
      <c r="D18" s="47" t="str" cm="1">
        <f t="array" ref="D18">IFERROR(INDEX('BASE-'!$H$2:$H$6808,SMALL(IF(C$10='BASE-'!$C$2:$C$6808,ROW('BASE-'!$H$2:$H$6808)-MIN(ROW('BASE-'!$C$2:$C$6808))+1,""),ROW()-15)),"")</f>
        <v>1.2.2.0.00-083-ICDE IPCC 20% Delineaciòn Urbana</v>
      </c>
      <c r="E18" s="47" cm="1">
        <f t="array" ref="E18">IFERROR(INDEX('BASE-'!$K$2:$K$6808,SMALL(IF(C$10='BASE-'!$C$2:$C$6808,ROW('BASE-'!$K$2:$K$6808)-MIN(ROW('BASE-'!$C$2:$C$6808))+1,""),ROW()-15)),"")</f>
        <v>1823033453</v>
      </c>
      <c r="F18" s="53">
        <v>151914450</v>
      </c>
      <c r="G18" s="53">
        <v>151914450</v>
      </c>
      <c r="H18" s="53">
        <v>151914450</v>
      </c>
      <c r="I18" s="53">
        <v>151914450</v>
      </c>
      <c r="J18" s="53">
        <v>151914450</v>
      </c>
      <c r="K18" s="53">
        <v>151914450</v>
      </c>
      <c r="L18" s="53">
        <v>151914450</v>
      </c>
      <c r="M18" s="53">
        <v>151914450</v>
      </c>
      <c r="N18" s="53">
        <v>151914450</v>
      </c>
      <c r="O18" s="53">
        <v>151914450</v>
      </c>
      <c r="P18" s="53">
        <v>151914450</v>
      </c>
      <c r="Q18" s="53">
        <v>151974503</v>
      </c>
      <c r="R18" s="56">
        <f t="shared" si="1"/>
        <v>1823033453</v>
      </c>
      <c r="S18" s="57" t="str">
        <f t="shared" si="0"/>
        <v>OK</v>
      </c>
    </row>
    <row r="19" spans="1:20" hidden="1" x14ac:dyDescent="0.2">
      <c r="A19" s="24" t="str" cm="1">
        <f t="array" ref="A19">IFERROR(INDEX('BASE-'!$F$2:$F$6808,SMALL(IF(C$10='BASE-'!$C$2:$C$6808,ROW('BASE-'!$F$2:$F$6808)-MIN(ROW('BASE-'!$C$2:$C$6808))+1,""),ROW()-15)),"")</f>
        <v>FUNCIONAMIENTO</v>
      </c>
      <c r="B19" s="24" t="str" cm="1">
        <f t="array" ref="B19">IFERROR(INDEX('BASE-'!$D$2:$D$6808,SMALL(IF(C$10='BASE-'!$C$2:$C$6808,ROW('BASE-'!$D$2:$D$6808)-MIN(ROW('BASE-'!$C$2:$C$6808))+1,""),ROW()-15)),"")</f>
        <v>2.1.3</v>
      </c>
      <c r="C19" s="24" t="str" cm="1">
        <f t="array" ref="C19">IFERROR(INDEX('BASE-'!$G$2:$G$6808,SMALL(IF(C$10='BASE-'!$C$2:$C$6808,ROW('BASE-'!$G$2:$G$6808)-MIN(ROW('BASE-'!$C$2:$C$6808))+1,""),ROW()-15)),"")</f>
        <v>Transferencias Corrientes</v>
      </c>
      <c r="D19" s="47" t="str" cm="1">
        <f t="array" ref="D19">IFERROR(INDEX('BASE-'!$H$2:$H$6808,SMALL(IF(C$10='BASE-'!$C$2:$C$6808,ROW('BASE-'!$H$2:$H$6808)-MIN(ROW('BASE-'!$C$2:$C$6808))+1,""),ROW()-15)),"")</f>
        <v>1.2.1.0.00-001-Ingresos corrientes de Libre Destinación</v>
      </c>
      <c r="E19" s="47" cm="1">
        <f t="array" ref="E19">IFERROR(INDEX('BASE-'!$K$2:$K$6808,SMALL(IF(C$10='BASE-'!$C$2:$C$6808,ROW('BASE-'!$K$2:$K$6808)-MIN(ROW('BASE-'!$C$2:$C$6808))+1,""),ROW()-15)),"")</f>
        <v>250000000</v>
      </c>
      <c r="F19" s="53">
        <v>0</v>
      </c>
      <c r="G19" s="53">
        <v>50000000</v>
      </c>
      <c r="H19" s="53">
        <v>50000000</v>
      </c>
      <c r="I19" s="53">
        <v>50000000</v>
      </c>
      <c r="J19" s="53">
        <v>50000000</v>
      </c>
      <c r="K19" s="53">
        <v>50000000</v>
      </c>
      <c r="L19" s="53"/>
      <c r="M19" s="53"/>
      <c r="N19" s="53"/>
      <c r="O19" s="53"/>
      <c r="P19" s="53"/>
      <c r="Q19" s="53"/>
      <c r="R19" s="56">
        <f t="shared" si="1"/>
        <v>250000000</v>
      </c>
      <c r="S19" s="57" t="str">
        <f t="shared" si="0"/>
        <v>OK</v>
      </c>
    </row>
    <row r="20" spans="1:20" hidden="1" x14ac:dyDescent="0.2">
      <c r="A20" s="24" t="str" cm="1">
        <f t="array" ref="A20">IFERROR(INDEX('BASE-'!$F$2:$F$6808,SMALL(IF(C$10='BASE-'!$C$2:$C$6808,ROW('BASE-'!$F$2:$F$6808)-MIN(ROW('BASE-'!$C$2:$C$6808))+1,""),ROW()-15)),"")</f>
        <v>FUNCIONAMIENTO</v>
      </c>
      <c r="B20" s="24" t="str" cm="1">
        <f t="array" ref="B20">IFERROR(INDEX('BASE-'!$D$2:$D$6808,SMALL(IF(C$10='BASE-'!$C$2:$C$6808,ROW('BASE-'!$D$2:$D$6808)-MIN(ROW('BASE-'!$C$2:$C$6808))+1,""),ROW()-15)),"")</f>
        <v>2.1.8</v>
      </c>
      <c r="C20" s="24" t="str" cm="1">
        <f t="array" ref="C20">IFERROR(INDEX('BASE-'!$G$2:$G$6808,SMALL(IF(C$10='BASE-'!$C$2:$C$6808,ROW('BASE-'!$G$2:$G$6808)-MIN(ROW('BASE-'!$C$2:$C$6808))+1,""),ROW()-15)),"")</f>
        <v>Gastos por tributos, tasas, contribuciones, multas, sanciones e intereses de mora</v>
      </c>
      <c r="D20" s="25" t="str" cm="1">
        <f t="array" ref="D20">IFERROR(INDEX('BASE-'!$H$2:$H$6808,SMALL(IF(C$10='BASE-'!$C$2:$C$6808,ROW('BASE-'!$H$2:$H$6808)-MIN(ROW('BASE-'!$C$2:$C$6808))+1,""),ROW()-15)),"")</f>
        <v>1.2.1.0.00-001-Ingresos corrientes de Libre Destinación</v>
      </c>
      <c r="E20" s="25" cm="1">
        <f t="array" ref="E20">IFERROR(INDEX('BASE-'!$K$2:$K$6808,SMALL(IF(C$10='BASE-'!$C$2:$C$6808,ROW('BASE-'!$K$2:$K$6808)-MIN(ROW('BASE-'!$C$2:$C$6808))+1,""),ROW()-15)),"")</f>
        <v>221561530</v>
      </c>
      <c r="F20" s="53">
        <v>21561530</v>
      </c>
      <c r="G20" s="53">
        <v>100000000</v>
      </c>
      <c r="H20" s="53">
        <v>50000000</v>
      </c>
      <c r="I20" s="26">
        <v>50000000</v>
      </c>
      <c r="J20" s="26"/>
      <c r="K20" s="53"/>
      <c r="L20" s="26"/>
      <c r="M20" s="53"/>
      <c r="N20" s="53"/>
      <c r="O20" s="53"/>
      <c r="P20" s="26"/>
      <c r="Q20" s="26"/>
      <c r="R20" s="27">
        <f t="shared" si="1"/>
        <v>221561530</v>
      </c>
      <c r="S20" s="28" t="str">
        <f t="shared" si="0"/>
        <v>OK</v>
      </c>
    </row>
    <row r="21" spans="1:20" ht="22.5" x14ac:dyDescent="0.2">
      <c r="A21" s="24" t="str" cm="1">
        <f t="array" ref="A21">IFERROR(INDEX('BASE-'!$F$2:$F$6808,SMALL(IF(C$10='BASE-'!$C$2:$C$6808,ROW('BASE-'!$F$2:$F$6808)-MIN(ROW('BASE-'!$C$2:$C$6808))+1,""),ROW()-15)),"")</f>
        <v>INVERSION</v>
      </c>
      <c r="B21" s="24" t="str" cm="1">
        <f t="array" ref="B21">IFERROR(INDEX('BASE-'!$D$2:$D$6808,SMALL(IF(C$10='BASE-'!$C$2:$C$6808,ROW('BASE-'!$D$2:$D$6808)-MIN(ROW('BASE-'!$C$2:$C$6808))+1,""),ROW()-15)),"")</f>
        <v>2.3.3301.1603.2024130010100</v>
      </c>
      <c r="C21" s="50" t="str" cm="1">
        <f t="array" ref="C21">IFERROR(INDEX('BASE-'!$G$2:$G$6808,SMALL(IF(C$10='BASE-'!$C$2:$C$6808,ROW('BASE-'!$G$2:$G$6808)-MIN(ROW('BASE-'!$C$2:$C$6808))+1,""),ROW()-15)),"")</f>
        <v>FORTALECIMIENTO DE LA ESTRATEGIA DE ESTIMULOS PARA EL FOMENTO Y DESARROLLO ARTISTICO, CULTURAL, CREATIVO E IMPULSO A LA ECONOMIA POPULAR EN TORNO AL ARTE Y PATRIMONIO EN EL DISTRITO DE    CARTAGENA DE INDIAS</v>
      </c>
      <c r="D21" s="48" t="str" cm="1">
        <f t="array" ref="D21">IFERROR(INDEX('BASE-'!$H$2:$H$6808,SMALL(IF(C$10='BASE-'!$C$2:$C$6808,ROW('BASE-'!$H$2:$H$6808)-MIN(ROW('BASE-'!$C$2:$C$6808))+1,""),ROW()-15)),"")</f>
        <v>1.2.1.0.00-001-Ingresos corrientes de Libre Destinación</v>
      </c>
      <c r="E21" s="47" cm="1">
        <f t="array" ref="E21">IFERROR(INDEX('BASE-'!$K$2:$K$6808,SMALL(IF(C$10='BASE-'!$C$2:$C$6808,ROW('BASE-'!$K$2:$K$6808)-MIN(ROW('BASE-'!$C$2:$C$6808))+1,""),ROW()-15)),"")</f>
        <v>344325552</v>
      </c>
      <c r="F21" s="53">
        <v>14325552</v>
      </c>
      <c r="G21" s="53">
        <v>30000000</v>
      </c>
      <c r="H21" s="53">
        <v>30000000</v>
      </c>
      <c r="I21" s="53">
        <v>30000000</v>
      </c>
      <c r="J21" s="53">
        <v>30000000</v>
      </c>
      <c r="K21" s="53">
        <v>30000000</v>
      </c>
      <c r="L21" s="26">
        <v>30000000</v>
      </c>
      <c r="M21" s="53">
        <v>30000000</v>
      </c>
      <c r="N21" s="53">
        <v>30000000</v>
      </c>
      <c r="O21" s="53">
        <v>30000000</v>
      </c>
      <c r="P21" s="26">
        <v>30000000</v>
      </c>
      <c r="Q21" s="26">
        <v>30000000</v>
      </c>
      <c r="R21" s="27">
        <f t="shared" si="1"/>
        <v>344325552</v>
      </c>
      <c r="S21" s="28" t="str">
        <f t="shared" si="0"/>
        <v>OK</v>
      </c>
    </row>
    <row r="22" spans="1:20" ht="22.5" hidden="1" x14ac:dyDescent="0.2">
      <c r="A22" s="24" t="str" cm="1">
        <f t="array" ref="A22">IFERROR(INDEX('BASE-'!$F$2:$F$6808,SMALL(IF(C$10='BASE-'!$C$2:$C$6808,ROW('BASE-'!$F$2:$F$6808)-MIN(ROW('BASE-'!$C$2:$C$6808))+1,""),ROW()-15)),"")</f>
        <v>INVERSION</v>
      </c>
      <c r="B22" s="24" t="str" cm="1">
        <f t="array" ref="B22">IFERROR(INDEX('BASE-'!$D$2:$D$6808,SMALL(IF(C$10='BASE-'!$C$2:$C$6808,ROW('BASE-'!$D$2:$D$6808)-MIN(ROW('BASE-'!$C$2:$C$6808))+1,""),ROW()-15)),"")</f>
        <v>2.3.3301.1603.2024130010100</v>
      </c>
      <c r="C22" s="50" t="str" cm="1">
        <f t="array" ref="C22">IFERROR(INDEX('BASE-'!$G$2:$G$6808,SMALL(IF(C$10='BASE-'!$C$2:$C$6808,ROW('BASE-'!$G$2:$G$6808)-MIN(ROW('BASE-'!$C$2:$C$6808))+1,""),ROW()-15)),"")</f>
        <v>FORTALECIMIENTO DE LA ESTRATEGIA DE ESTIMULOS PARA EL FOMENTO Y DESARROLLO ARTISTICO, CULTURAL, CREATIVO E IMPULSO A LA ECONOMIA POPULAR EN TORNO AL ARTE Y PATRIMONIO EN EL DISTRITO DE    CARTAGENA DE INDIAS</v>
      </c>
      <c r="D22" s="48" t="str" cm="1">
        <f t="array" ref="D22">IFERROR(INDEX('BASE-'!$H$2:$H$6808,SMALL(IF(C$10='BASE-'!$C$2:$C$6808,ROW('BASE-'!$H$2:$H$6808)-MIN(ROW('BASE-'!$C$2:$C$6808))+1,""),ROW()-15)),"")</f>
        <v>1.2.4.3.02-057-- SGP CULTURA</v>
      </c>
      <c r="E22" s="47" cm="1">
        <f t="array" ref="E22">IFERROR(INDEX('BASE-'!$K$2:$K$6808,SMALL(IF(C$10='BASE-'!$C$2:$C$6808,ROW('BASE-'!$K$2:$K$6808)-MIN(ROW('BASE-'!$C$2:$C$6808))+1,""),ROW()-15)),"")</f>
        <v>698898716</v>
      </c>
      <c r="F22" s="51">
        <v>200000000</v>
      </c>
      <c r="G22" s="51">
        <v>300000000</v>
      </c>
      <c r="H22" s="51">
        <v>100000000</v>
      </c>
      <c r="I22" s="51">
        <v>98898716</v>
      </c>
      <c r="J22" s="51"/>
      <c r="K22" s="51"/>
      <c r="L22" s="29"/>
      <c r="M22" s="51"/>
      <c r="N22" s="51"/>
      <c r="O22" s="51"/>
      <c r="P22" s="29"/>
      <c r="Q22" s="29"/>
      <c r="R22" s="27">
        <f t="shared" si="1"/>
        <v>698898716</v>
      </c>
      <c r="S22" s="28" t="str">
        <f t="shared" si="0"/>
        <v>OK</v>
      </c>
    </row>
    <row r="23" spans="1:20" ht="22.5" hidden="1" x14ac:dyDescent="0.2">
      <c r="A23" s="24" t="str" cm="1">
        <f t="array" ref="A23">IFERROR(INDEX('BASE-'!$F$2:$F$6808,SMALL(IF(C$10='BASE-'!$C$2:$C$6808,ROW('BASE-'!$F$2:$F$6808)-MIN(ROW('BASE-'!$C$2:$C$6808))+1,""),ROW()-15)),"")</f>
        <v>INVERSION</v>
      </c>
      <c r="B23" s="24" t="str" cm="1">
        <f t="array" ref="B23">IFERROR(INDEX('BASE-'!$D$2:$D$6808,SMALL(IF(C$10='BASE-'!$C$2:$C$6808,ROW('BASE-'!$D$2:$D$6808)-MIN(ROW('BASE-'!$C$2:$C$6808))+1,""),ROW()-15)),"")</f>
        <v>2.3.3301.1603.2024130010100</v>
      </c>
      <c r="C23" s="50" t="str" cm="1">
        <f t="array" ref="C23">IFERROR(INDEX('BASE-'!$G$2:$G$6808,SMALL(IF(C$10='BASE-'!$C$2:$C$6808,ROW('BASE-'!$G$2:$G$6808)-MIN(ROW('BASE-'!$C$2:$C$6808))+1,""),ROW()-15)),"")</f>
        <v>FORTALECIMIENTO DE LA ESTRATEGIA DE ESTIMULOS PARA EL FOMENTO Y DESARROLLO ARTISTICO, CULTURAL, CREATIVO E IMPULSO A LA ECONOMIA POPULAR EN TORNO AL ARTE Y PATRIMONIO EN EL DISTRITO DE    CARTAGENA DE INDIAS</v>
      </c>
      <c r="D23" s="47" t="str" cm="1">
        <f t="array" ref="D23">IFERROR(INDEX('BASE-'!$H$2:$H$6808,SMALL(IF(C$10='BASE-'!$C$2:$C$6808,ROW('BASE-'!$H$2:$H$6808)-MIN(ROW('BASE-'!$C$2:$C$6808))+1,""),ROW()-15)),"")</f>
        <v>1.2.3.1.19-082-Estampilla Procultura</v>
      </c>
      <c r="E23" s="47" cm="1">
        <f t="array" ref="E23">IFERROR(INDEX('BASE-'!$K$2:$K$6808,SMALL(IF(C$10='BASE-'!$C$2:$C$6808,ROW('BASE-'!$K$2:$K$6808)-MIN(ROW('BASE-'!$C$2:$C$6808))+1,""),ROW()-15)),"")</f>
        <v>443746360</v>
      </c>
      <c r="F23" s="51">
        <v>260000000</v>
      </c>
      <c r="G23" s="51">
        <v>43746360</v>
      </c>
      <c r="H23" s="51">
        <v>140000000</v>
      </c>
      <c r="I23" s="29"/>
      <c r="J23" s="51"/>
      <c r="K23" s="51"/>
      <c r="L23" s="29"/>
      <c r="M23" s="51"/>
      <c r="N23" s="51"/>
      <c r="O23" s="51"/>
      <c r="P23" s="29"/>
      <c r="Q23" s="29"/>
      <c r="R23" s="27">
        <f t="shared" si="1"/>
        <v>443746360</v>
      </c>
      <c r="S23" s="28" t="str">
        <f t="shared" si="0"/>
        <v>OK</v>
      </c>
    </row>
    <row r="24" spans="1:20" x14ac:dyDescent="0.2">
      <c r="A24" s="24" t="str" cm="1">
        <f t="array" ref="A24">IFERROR(INDEX('BASE-'!$F$2:$F$6808,SMALL(IF(C$10='BASE-'!$C$2:$C$6808,ROW('BASE-'!$F$2:$F$6808)-MIN(ROW('BASE-'!$C$2:$C$6808))+1,""),ROW()-15)),"")</f>
        <v>INVERSION</v>
      </c>
      <c r="B24" s="24" t="str" cm="1">
        <f t="array" ref="B24">IFERROR(INDEX('BASE-'!$D$2:$D$6808,SMALL(IF(C$10='BASE-'!$C$2:$C$6808,ROW('BASE-'!$D$2:$D$6808)-MIN(ROW('BASE-'!$C$2:$C$6808))+1,""),ROW()-15)),"")</f>
        <v>2.3.3301.1603.2024130010105</v>
      </c>
      <c r="C24" s="50" t="str" cm="1">
        <f t="array" ref="C24">IFERROR(INDEX('BASE-'!$G$2:$G$6808,SMALL(IF(C$10='BASE-'!$C$2:$C$6808,ROW('BASE-'!$G$2:$G$6808)-MIN(ROW('BASE-'!$C$2:$C$6808))+1,""),ROW()-15)),"")</f>
        <v>MODERNIZACION INSTITUCIONAL PARA LA GOBERNANZA CULTURAL EN  CARTAGENA DE INDIAS</v>
      </c>
      <c r="D24" s="48" t="str" cm="1">
        <f t="array" ref="D24">IFERROR(INDEX('BASE-'!$H$2:$H$6808,SMALL(IF(C$10='BASE-'!$C$2:$C$6808,ROW('BASE-'!$H$2:$H$6808)-MIN(ROW('BASE-'!$C$2:$C$6808))+1,""),ROW()-15)),"")</f>
        <v>1.2.1.0.00-001-Ingresos corrientes de Libre Destinación</v>
      </c>
      <c r="E24" s="47" cm="1">
        <f t="array" ref="E24">IFERROR(INDEX('BASE-'!$K$2:$K$6808,SMALL(IF(C$10='BASE-'!$C$2:$C$6808,ROW('BASE-'!$K$2:$K$6808)-MIN(ROW('BASE-'!$C$2:$C$6808))+1,""),ROW()-15)),"")</f>
        <v>94417120</v>
      </c>
      <c r="F24" s="51">
        <v>8000000</v>
      </c>
      <c r="G24" s="51">
        <v>8000000</v>
      </c>
      <c r="H24" s="51">
        <v>8000000</v>
      </c>
      <c r="I24" s="51">
        <v>8000000</v>
      </c>
      <c r="J24" s="51">
        <v>8000000</v>
      </c>
      <c r="K24" s="51">
        <v>8000000</v>
      </c>
      <c r="L24" s="29">
        <v>8000000</v>
      </c>
      <c r="M24" s="51">
        <v>8000000</v>
      </c>
      <c r="N24" s="51">
        <v>8000000</v>
      </c>
      <c r="O24" s="51">
        <v>8000000</v>
      </c>
      <c r="P24" s="29">
        <v>8000000</v>
      </c>
      <c r="Q24" s="29">
        <v>6417120</v>
      </c>
      <c r="R24" s="27">
        <f t="shared" si="1"/>
        <v>94417120</v>
      </c>
      <c r="S24" s="28" t="str">
        <f t="shared" si="0"/>
        <v>OK</v>
      </c>
    </row>
    <row r="25" spans="1:20" x14ac:dyDescent="0.2">
      <c r="A25" s="24" t="str" cm="1">
        <f t="array" ref="A25">IFERROR(INDEX('BASE-'!$F$2:$F$6808,SMALL(IF(C$10='BASE-'!$C$2:$C$6808,ROW('BASE-'!$F$2:$F$6808)-MIN(ROW('BASE-'!$C$2:$C$6808))+1,""),ROW()-15)),"")</f>
        <v>INVERSION</v>
      </c>
      <c r="B25" s="24" t="str" cm="1">
        <f t="array" ref="B25">IFERROR(INDEX('BASE-'!$D$2:$D$6808,SMALL(IF(C$10='BASE-'!$C$2:$C$6808,ROW('BASE-'!$D$2:$D$6808)-MIN(ROW('BASE-'!$C$2:$C$6808))+1,""),ROW()-15)),"")</f>
        <v>2.3.3301.1603.2024130010105</v>
      </c>
      <c r="C25" s="24" t="str" cm="1">
        <f t="array" ref="C25">IFERROR(INDEX('BASE-'!$G$2:$G$6808,SMALL(IF(C$10='BASE-'!$C$2:$C$6808,ROW('BASE-'!$G$2:$G$6808)-MIN(ROW('BASE-'!$C$2:$C$6808))+1,""),ROW()-15)),"")</f>
        <v>MODERNIZACION INSTITUCIONAL PARA LA GOBERNANZA CULTURAL EN  CARTAGENA DE INDIAS</v>
      </c>
      <c r="D25" s="48" t="str" cm="1">
        <f t="array" ref="D25">IFERROR(INDEX('BASE-'!$H$2:$H$6808,SMALL(IF(C$10='BASE-'!$C$2:$C$6808,ROW('BASE-'!$H$2:$H$6808)-MIN(ROW('BASE-'!$C$2:$C$6808))+1,""),ROW()-15)),"")</f>
        <v>1.2.4.3.02-057-- SGP CULTURA</v>
      </c>
      <c r="E25" s="47" cm="1">
        <f t="array" ref="E25">IFERROR(INDEX('BASE-'!$K$2:$K$6808,SMALL(IF(C$10='BASE-'!$C$2:$C$6808,ROW('BASE-'!$K$2:$K$6808)-MIN(ROW('BASE-'!$C$2:$C$6808))+1,""),ROW()-15)),"")</f>
        <v>396699354</v>
      </c>
      <c r="F25" s="51">
        <v>4800000</v>
      </c>
      <c r="G25" s="51">
        <v>143600000</v>
      </c>
      <c r="H25" s="51">
        <v>24900000</v>
      </c>
      <c r="I25" s="51">
        <v>24900000</v>
      </c>
      <c r="J25" s="51">
        <v>24900000</v>
      </c>
      <c r="K25" s="51">
        <v>24900000</v>
      </c>
      <c r="L25" s="29">
        <v>24900000</v>
      </c>
      <c r="M25" s="51">
        <v>24900000</v>
      </c>
      <c r="N25" s="51">
        <v>24900000</v>
      </c>
      <c r="O25" s="51">
        <v>24900000</v>
      </c>
      <c r="P25" s="29">
        <v>24900000</v>
      </c>
      <c r="Q25" s="29">
        <v>24199354</v>
      </c>
      <c r="R25" s="27">
        <f t="shared" si="1"/>
        <v>396699354</v>
      </c>
      <c r="S25" s="28" t="str">
        <f t="shared" si="0"/>
        <v>OK</v>
      </c>
    </row>
    <row r="26" spans="1:20" hidden="1" x14ac:dyDescent="0.2">
      <c r="A26" s="24" t="str" cm="1">
        <f t="array" ref="A26">IFERROR(INDEX('BASE-'!$F$2:$F$6808,SMALL(IF(C$10='BASE-'!$C$2:$C$6808,ROW('BASE-'!$F$2:$F$6808)-MIN(ROW('BASE-'!$C$2:$C$6808))+1,""),ROW()-15)),"")</f>
        <v>INVERSION</v>
      </c>
      <c r="B26" s="24" t="str" cm="1">
        <f t="array" ref="B26">IFERROR(INDEX('BASE-'!$D$2:$D$6808,SMALL(IF(C$10='BASE-'!$C$2:$C$6808,ROW('BASE-'!$D$2:$D$6808)-MIN(ROW('BASE-'!$C$2:$C$6808))+1,""),ROW()-15)),"")</f>
        <v>2.3.3301.1603.2024130010105</v>
      </c>
      <c r="C26" s="24" t="str" cm="1">
        <f t="array" ref="C26">IFERROR(INDEX('BASE-'!$G$2:$G$6808,SMALL(IF(C$10='BASE-'!$C$2:$C$6808,ROW('BASE-'!$G$2:$G$6808)-MIN(ROW('BASE-'!$C$2:$C$6808))+1,""),ROW()-15)),"")</f>
        <v>MODERNIZACION INSTITUCIONAL PARA LA GOBERNANZA CULTURAL EN  CARTAGENA DE INDIAS</v>
      </c>
      <c r="D26" s="47" t="str" cm="1">
        <f t="array" ref="D26">IFERROR(INDEX('BASE-'!$H$2:$H$6808,SMALL(IF(C$10='BASE-'!$C$2:$C$6808,ROW('BASE-'!$H$2:$H$6808)-MIN(ROW('BASE-'!$C$2:$C$6808))+1,""),ROW()-15)),"")</f>
        <v>1.2.3.1.19-082-Estampilla Procultura</v>
      </c>
      <c r="E26" s="47" cm="1">
        <f t="array" ref="E26">IFERROR(INDEX('BASE-'!$K$2:$K$6808,SMALL(IF(C$10='BASE-'!$C$2:$C$6808,ROW('BASE-'!$K$2:$K$6808)-MIN(ROW('BASE-'!$C$2:$C$6808))+1,""),ROW()-15)),"")</f>
        <v>342353640</v>
      </c>
      <c r="F26" s="51">
        <v>19600000</v>
      </c>
      <c r="G26" s="51">
        <v>19600000</v>
      </c>
      <c r="H26" s="51">
        <v>19600000</v>
      </c>
      <c r="I26" s="29">
        <v>19600000</v>
      </c>
      <c r="J26" s="51">
        <v>19600000</v>
      </c>
      <c r="K26" s="51">
        <v>19600000</v>
      </c>
      <c r="L26" s="29">
        <v>19600000</v>
      </c>
      <c r="M26" s="51">
        <v>19600000</v>
      </c>
      <c r="N26" s="51">
        <v>19600000</v>
      </c>
      <c r="O26" s="51">
        <v>19600000</v>
      </c>
      <c r="P26" s="29">
        <v>19600000</v>
      </c>
      <c r="Q26" s="29">
        <v>126753640</v>
      </c>
      <c r="R26" s="27">
        <f t="shared" si="1"/>
        <v>342353640</v>
      </c>
      <c r="S26" s="28" t="str">
        <f t="shared" si="0"/>
        <v>OK</v>
      </c>
    </row>
    <row r="27" spans="1:20" ht="22.5" x14ac:dyDescent="0.2">
      <c r="A27" s="24" t="str" cm="1">
        <f t="array" ref="A27">IFERROR(INDEX('BASE-'!$F$2:$F$6808,SMALL(IF(C$10='BASE-'!$C$2:$C$6808,ROW('BASE-'!$F$2:$F$6808)-MIN(ROW('BASE-'!$C$2:$C$6808))+1,""),ROW()-15)),"")</f>
        <v>INVERSION</v>
      </c>
      <c r="B27" s="24" t="str" cm="1">
        <f t="array" ref="B27">IFERROR(INDEX('BASE-'!$D$2:$D$6808,SMALL(IF(C$10='BASE-'!$C$2:$C$6808,ROW('BASE-'!$D$2:$D$6808)-MIN(ROW('BASE-'!$C$2:$C$6808))+1,""),ROW()-15)),"")</f>
        <v>2.3.3301.1603.2024130010106</v>
      </c>
      <c r="C27" s="50" t="str" cm="1">
        <f t="array" ref="C27">IFERROR(INDEX('BASE-'!$G$2:$G$6808,SMALL(IF(C$10='BASE-'!$C$2:$C$6808,ROW('BASE-'!$G$2:$G$6808)-MIN(ROW('BASE-'!$C$2:$C$6808))+1,""),ROW()-15)),"")</f>
        <v>FORTALECIMIENTO DE LA INFRAESTRUCTURA CULTURAL COMO "ESCENARIOS VIVOS" PARA LA TRANSFORMACION SOCIAL EN  CARTAGENA DE INDIAS</v>
      </c>
      <c r="D27" s="48" t="str" cm="1">
        <f t="array" ref="D27">IFERROR(INDEX('BASE-'!$H$2:$H$6808,SMALL(IF(C$10='BASE-'!$C$2:$C$6808,ROW('BASE-'!$H$2:$H$6808)-MIN(ROW('BASE-'!$C$2:$C$6808))+1,""),ROW()-15)),"")</f>
        <v>1.2.1.0.00-001-Ingresos corrientes de Libre Destinación</v>
      </c>
      <c r="E27" s="47" cm="1">
        <f t="array" ref="E27">IFERROR(INDEX('BASE-'!$K$2:$K$6808,SMALL(IF(C$10='BASE-'!$C$2:$C$6808,ROW('BASE-'!$K$2:$K$6808)-MIN(ROW('BASE-'!$C$2:$C$6808))+1,""),ROW()-15)),"")</f>
        <v>251778991</v>
      </c>
      <c r="F27" s="51">
        <v>24600000</v>
      </c>
      <c r="G27" s="51">
        <v>21000000</v>
      </c>
      <c r="H27" s="51">
        <v>21000000</v>
      </c>
      <c r="I27" s="51">
        <v>21000000</v>
      </c>
      <c r="J27" s="51">
        <v>21000000</v>
      </c>
      <c r="K27" s="51">
        <v>21000000</v>
      </c>
      <c r="L27" s="29">
        <v>21000000</v>
      </c>
      <c r="M27" s="51">
        <v>21000000</v>
      </c>
      <c r="N27" s="51">
        <v>21000000</v>
      </c>
      <c r="O27" s="51">
        <v>21000000</v>
      </c>
      <c r="P27" s="29">
        <v>21000000</v>
      </c>
      <c r="Q27" s="29">
        <v>17178991</v>
      </c>
      <c r="R27" s="27">
        <f t="shared" si="1"/>
        <v>251778991</v>
      </c>
      <c r="S27" s="28" t="str">
        <f t="shared" si="0"/>
        <v>OK</v>
      </c>
    </row>
    <row r="28" spans="1:20" ht="22.5" hidden="1" x14ac:dyDescent="0.2">
      <c r="A28" s="24" t="str" cm="1">
        <f t="array" ref="A28">IFERROR(INDEX('BASE-'!$F$2:$F$6808,SMALL(IF(C$10='BASE-'!$C$2:$C$6808,ROW('BASE-'!$F$2:$F$6808)-MIN(ROW('BASE-'!$C$2:$C$6808))+1,""),ROW()-15)),"")</f>
        <v>INVERSION</v>
      </c>
      <c r="B28" s="24" t="str" cm="1">
        <f t="array" ref="B28">IFERROR(INDEX('BASE-'!$D$2:$D$6808,SMALL(IF(C$10='BASE-'!$C$2:$C$6808,ROW('BASE-'!$D$2:$D$6808)-MIN(ROW('BASE-'!$C$2:$C$6808))+1,""),ROW()-15)),"")</f>
        <v>2.3.3301.1603.2024130010106</v>
      </c>
      <c r="C28" s="50" t="str" cm="1">
        <f t="array" ref="C28">IFERROR(INDEX('BASE-'!$G$2:$G$6808,SMALL(IF(C$10='BASE-'!$C$2:$C$6808,ROW('BASE-'!$G$2:$G$6808)-MIN(ROW('BASE-'!$C$2:$C$6808))+1,""),ROW()-15)),"")</f>
        <v>FORTALECIMIENTO DE LA INFRAESTRUCTURA CULTURAL COMO "ESCENARIOS VIVOS" PARA LA TRANSFORMACION SOCIAL EN  CARTAGENA DE INDIAS</v>
      </c>
      <c r="D28" s="47" t="str" cm="1">
        <f t="array" ref="D28">IFERROR(INDEX('BASE-'!$H$2:$H$6808,SMALL(IF(C$10='BASE-'!$C$2:$C$6808,ROW('BASE-'!$H$2:$H$6808)-MIN(ROW('BASE-'!$C$2:$C$6808))+1,""),ROW()-15)),"")</f>
        <v>1.2.3.2.27-012-- VENTA DE BIENES Y SERVICIOS IPCC</v>
      </c>
      <c r="E28" s="47" cm="1">
        <f t="array" ref="E28">IFERROR(INDEX('BASE-'!$K$2:$K$6808,SMALL(IF(C$10='BASE-'!$C$2:$C$6808,ROW('BASE-'!$K$2:$K$6808)-MIN(ROW('BASE-'!$C$2:$C$6808))+1,""),ROW()-15)),"")</f>
        <v>200000000</v>
      </c>
      <c r="F28" s="51"/>
      <c r="G28" s="51">
        <v>50000000</v>
      </c>
      <c r="H28" s="51">
        <v>50000000</v>
      </c>
      <c r="I28" s="51">
        <v>50000000</v>
      </c>
      <c r="J28" s="51">
        <v>50000000</v>
      </c>
      <c r="K28" s="51"/>
      <c r="L28" s="29"/>
      <c r="M28" s="51"/>
      <c r="N28" s="51"/>
      <c r="O28" s="51"/>
      <c r="P28" s="29"/>
      <c r="Q28" s="29"/>
      <c r="R28" s="27">
        <f t="shared" si="1"/>
        <v>200000000</v>
      </c>
      <c r="S28" s="28" t="str">
        <f t="shared" si="0"/>
        <v>OK</v>
      </c>
    </row>
    <row r="29" spans="1:20" ht="22.5" hidden="1" x14ac:dyDescent="0.2">
      <c r="A29" s="24" t="str" cm="1">
        <f t="array" ref="A29">IFERROR(INDEX('BASE-'!$F$2:$F$6808,SMALL(IF(C$10='BASE-'!$C$2:$C$6808,ROW('BASE-'!$F$2:$F$6808)-MIN(ROW('BASE-'!$C$2:$C$6808))+1,""),ROW()-15)),"")</f>
        <v>INVERSION</v>
      </c>
      <c r="B29" s="24" t="str" cm="1">
        <f t="array" ref="B29">IFERROR(INDEX('BASE-'!$D$2:$D$6808,SMALL(IF(C$10='BASE-'!$C$2:$C$6808,ROW('BASE-'!$D$2:$D$6808)-MIN(ROW('BASE-'!$C$2:$C$6808))+1,""),ROW()-15)),"")</f>
        <v>2.3.3301.1603.2024130010106</v>
      </c>
      <c r="C29" s="50" t="str" cm="1">
        <f t="array" ref="C29">IFERROR(INDEX('BASE-'!$G$2:$G$6808,SMALL(IF(C$10='BASE-'!$C$2:$C$6808,ROW('BASE-'!$G$2:$G$6808)-MIN(ROW('BASE-'!$C$2:$C$6808))+1,""),ROW()-15)),"")</f>
        <v>FORTALECIMIENTO DE LA INFRAESTRUCTURA CULTURAL COMO "ESCENARIOS VIVOS" PARA LA TRANSFORMACION SOCIAL EN  CARTAGENA DE INDIAS</v>
      </c>
      <c r="D29" s="48" t="str" cm="1">
        <f t="array" ref="D29">IFERROR(INDEX('BASE-'!$H$2:$H$6808,SMALL(IF(C$10='BASE-'!$C$2:$C$6808,ROW('BASE-'!$H$2:$H$6808)-MIN(ROW('BASE-'!$C$2:$C$6808))+1,""),ROW()-15)),"")</f>
        <v>1.2.4.3.02-057-- SGP CULTURA</v>
      </c>
      <c r="E29" s="47" cm="1">
        <f t="array" ref="E29">IFERROR(INDEX('BASE-'!$K$2:$K$6808,SMALL(IF(C$10='BASE-'!$C$2:$C$6808,ROW('BASE-'!$K$2:$K$6808)-MIN(ROW('BASE-'!$C$2:$C$6808))+1,""),ROW()-15)),"")</f>
        <v>293085520</v>
      </c>
      <c r="F29" s="51"/>
      <c r="G29" s="51">
        <v>97700000</v>
      </c>
      <c r="H29" s="51">
        <v>97700000</v>
      </c>
      <c r="I29" s="51">
        <v>97685520</v>
      </c>
      <c r="J29" s="51"/>
      <c r="K29" s="51"/>
      <c r="L29" s="29"/>
      <c r="M29" s="51"/>
      <c r="N29" s="51"/>
      <c r="O29" s="51"/>
      <c r="P29" s="29"/>
      <c r="Q29" s="29"/>
      <c r="R29" s="27">
        <f t="shared" si="1"/>
        <v>293085520</v>
      </c>
      <c r="S29" s="28" t="str">
        <f t="shared" si="0"/>
        <v>OK</v>
      </c>
    </row>
    <row r="30" spans="1:20" ht="22.5" hidden="1" x14ac:dyDescent="0.2">
      <c r="A30" s="24" t="str" cm="1">
        <f t="array" ref="A30">IFERROR(INDEX('BASE-'!$F$2:$F$6808,SMALL(IF(C$10='BASE-'!$C$2:$C$6808,ROW('BASE-'!$F$2:$F$6808)-MIN(ROW('BASE-'!$C$2:$C$6808))+1,""),ROW()-15)),"")</f>
        <v>INVERSION</v>
      </c>
      <c r="B30" s="24" t="str" cm="1">
        <f t="array" ref="B30">IFERROR(INDEX('BASE-'!$D$2:$D$6808,SMALL(IF(C$10='BASE-'!$C$2:$C$6808,ROW('BASE-'!$D$2:$D$6808)-MIN(ROW('BASE-'!$C$2:$C$6808))+1,""),ROW()-15)),"")</f>
        <v>2.3.3301.1603.2024130010106</v>
      </c>
      <c r="C30" s="50" t="str" cm="1">
        <f t="array" ref="C30">IFERROR(INDEX('BASE-'!$G$2:$G$6808,SMALL(IF(C$10='BASE-'!$C$2:$C$6808,ROW('BASE-'!$G$2:$G$6808)-MIN(ROW('BASE-'!$C$2:$C$6808))+1,""),ROW()-15)),"")</f>
        <v>FORTALECIMIENTO DE LA INFRAESTRUCTURA CULTURAL COMO "ESCENARIOS VIVOS" PARA LA TRANSFORMACION SOCIAL EN  CARTAGENA DE INDIAS</v>
      </c>
      <c r="D30" s="47" t="str" cm="1">
        <f t="array" ref="D30">IFERROR(INDEX('BASE-'!$H$2:$H$6808,SMALL(IF(C$10='BASE-'!$C$2:$C$6808,ROW('BASE-'!$H$2:$H$6808)-MIN(ROW('BASE-'!$C$2:$C$6808))+1,""),ROW()-15)),"")</f>
        <v>1.2.3.1.19-082-Estampilla Procultura</v>
      </c>
      <c r="E30" s="47" cm="1">
        <f t="array" ref="E30">IFERROR(INDEX('BASE-'!$K$2:$K$6808,SMALL(IF(C$10='BASE-'!$C$2:$C$6808,ROW('BASE-'!$K$2:$K$6808)-MIN(ROW('BASE-'!$C$2:$C$6808))+1,""),ROW()-15)),"")</f>
        <v>550500000</v>
      </c>
      <c r="F30" s="51">
        <v>24600000</v>
      </c>
      <c r="G30" s="51">
        <v>42600000</v>
      </c>
      <c r="H30" s="51">
        <v>42600000</v>
      </c>
      <c r="I30" s="51">
        <v>42600000</v>
      </c>
      <c r="J30" s="51">
        <v>42600000</v>
      </c>
      <c r="K30" s="51">
        <v>42600000</v>
      </c>
      <c r="L30" s="29">
        <v>42600000</v>
      </c>
      <c r="M30" s="51">
        <v>42600000</v>
      </c>
      <c r="N30" s="51">
        <v>42600000</v>
      </c>
      <c r="O30" s="51">
        <v>42600000</v>
      </c>
      <c r="P30" s="29">
        <v>42600000</v>
      </c>
      <c r="Q30" s="29">
        <v>99900000</v>
      </c>
      <c r="R30" s="27">
        <f t="shared" si="1"/>
        <v>550500000</v>
      </c>
      <c r="S30" s="28" t="str">
        <f t="shared" si="0"/>
        <v>OK</v>
      </c>
    </row>
    <row r="31" spans="1:20" s="74" customFormat="1" ht="22.5" hidden="1" x14ac:dyDescent="0.2">
      <c r="A31" s="69" t="str" cm="1">
        <f t="array" ref="A31">IFERROR(INDEX('BASE-'!$F$2:$F$6808,SMALL(IF(C$10='BASE-'!$C$2:$C$6808,ROW('BASE-'!$F$2:$F$6808)-MIN(ROW('BASE-'!$C$2:$C$6808))+1,""),ROW()-15)),"")</f>
        <v>INVERSION</v>
      </c>
      <c r="B31" s="69" t="str" cm="1">
        <f t="array" ref="B31">IFERROR(INDEX('BASE-'!$D$2:$D$6808,SMALL(IF(C$10='BASE-'!$C$2:$C$6808,ROW('BASE-'!$D$2:$D$6808)-MIN(ROW('BASE-'!$C$2:$C$6808))+1,""),ROW()-15)),"")</f>
        <v>2.3.3301.1603.2024130010106</v>
      </c>
      <c r="C31" s="70" t="str" cm="1">
        <f t="array" ref="C31">IFERROR(INDEX('BASE-'!$G$2:$G$6808,SMALL(IF(C$10='BASE-'!$C$2:$C$6808,ROW('BASE-'!$G$2:$G$6808)-MIN(ROW('BASE-'!$C$2:$C$6808))+1,""),ROW()-15)),"")</f>
        <v>FORTALECIMIENTO DE LA INFRAESTRUCTURA CULTURAL COMO "ESCENARIOS VIVOS" PARA LA TRANSFORMACION SOCIAL EN  CARTAGENA DE INDIAS</v>
      </c>
      <c r="D31" s="71" t="str" cm="1">
        <f t="array" ref="D31">IFERROR(INDEX('BASE-'!$H$2:$H$6808,SMALL(IF(C$10='BASE-'!$C$2:$C$6808,ROW('BASE-'!$H$2:$H$6808)-MIN(ROW('BASE-'!$C$2:$C$6808))+1,""),ROW()-15)),"")</f>
        <v>1.3.2.2.08-123-RF SGP CULTURA</v>
      </c>
      <c r="E31" s="71" cm="1">
        <f t="array" ref="E31">IFERROR(INDEX('BASE-'!$K$2:$K$6808,SMALL(IF(C$10='BASE-'!$C$2:$C$6808,ROW('BASE-'!$K$2:$K$6808)-MIN(ROW('BASE-'!$C$2:$C$6808))+1,""),ROW()-15)),"")</f>
        <v>112999668</v>
      </c>
      <c r="F31" s="72"/>
      <c r="G31" s="51">
        <v>22600000</v>
      </c>
      <c r="H31" s="51">
        <v>22600000</v>
      </c>
      <c r="I31" s="51">
        <v>22600000</v>
      </c>
      <c r="J31" s="51">
        <v>22600000</v>
      </c>
      <c r="K31" s="51">
        <v>22599668</v>
      </c>
      <c r="L31" s="51"/>
      <c r="M31" s="51"/>
      <c r="N31" s="51"/>
      <c r="O31" s="51"/>
      <c r="P31" s="51"/>
      <c r="Q31" s="51"/>
      <c r="R31" s="56">
        <f t="shared" si="1"/>
        <v>112999668</v>
      </c>
      <c r="S31" s="73" t="str">
        <f t="shared" si="0"/>
        <v>OK</v>
      </c>
    </row>
    <row r="32" spans="1:20" ht="22.5" hidden="1" x14ac:dyDescent="0.2">
      <c r="A32" s="24" t="str" cm="1">
        <f t="array" ref="A32">IFERROR(INDEX('BASE-'!$F$2:$F$6808,SMALL(IF(C$10='BASE-'!$C$2:$C$6808,ROW('BASE-'!$F$2:$F$6808)-MIN(ROW('BASE-'!$C$2:$C$6808))+1,""),ROW()-15)),"")</f>
        <v>INVERSION</v>
      </c>
      <c r="B32" s="24" t="str" cm="1">
        <f t="array" ref="B32">IFERROR(INDEX('BASE-'!$D$2:$D$6808,SMALL(IF(C$10='BASE-'!$C$2:$C$6808,ROW('BASE-'!$D$2:$D$6808)-MIN(ROW('BASE-'!$C$2:$C$6808))+1,""),ROW()-15)),"")</f>
        <v>2.3.3301.1603.2024130010106</v>
      </c>
      <c r="C32" s="50" t="str" cm="1">
        <f t="array" ref="C32">IFERROR(INDEX('BASE-'!$G$2:$G$6808,SMALL(IF(C$10='BASE-'!$C$2:$C$6808,ROW('BASE-'!$G$2:$G$6808)-MIN(ROW('BASE-'!$C$2:$C$6808))+1,""),ROW()-15)),"")</f>
        <v>FORTALECIMIENTO DE LA INFRAESTRUCTURA CULTURAL COMO "ESCENARIOS VIVOS" PARA LA TRANSFORMACION SOCIAL EN  CARTAGENA DE INDIAS</v>
      </c>
      <c r="D32" s="48" t="str" cm="1">
        <f t="array" ref="D32">IFERROR(INDEX('BASE-'!$H$2:$H$6808,SMALL(IF(C$10='BASE-'!$C$2:$C$6808,ROW('BASE-'!$H$2:$H$6808)-MIN(ROW('BASE-'!$C$2:$C$6808))+1,""),ROW()-15)),"")</f>
        <v>1.2.3.1.12-134-IMPUESTO DE ESPECTACULOS PUBLICOS IPCC</v>
      </c>
      <c r="E32" s="47" cm="1">
        <f t="array" ref="E32">IFERROR(INDEX('BASE-'!$K$2:$K$6808,SMALL(IF(C$10='BASE-'!$C$2:$C$6808,ROW('BASE-'!$K$2:$K$6808)-MIN(ROW('BASE-'!$C$2:$C$6808))+1,""),ROW()-15)),"")</f>
        <v>500000000</v>
      </c>
      <c r="F32" s="51"/>
      <c r="G32" s="51">
        <v>125000000</v>
      </c>
      <c r="H32" s="51">
        <v>125000000</v>
      </c>
      <c r="I32" s="51">
        <v>125000000</v>
      </c>
      <c r="J32" s="51">
        <v>125000000</v>
      </c>
      <c r="K32" s="51"/>
      <c r="L32" s="29"/>
      <c r="M32" s="51"/>
      <c r="N32" s="51"/>
      <c r="O32" s="51"/>
      <c r="P32" s="29"/>
      <c r="Q32" s="29"/>
      <c r="R32" s="27">
        <f t="shared" si="1"/>
        <v>500000000</v>
      </c>
      <c r="S32" s="28" t="str">
        <f t="shared" si="0"/>
        <v>OK</v>
      </c>
    </row>
    <row r="33" spans="1:19" ht="22.5" hidden="1" x14ac:dyDescent="0.2">
      <c r="A33" s="24" t="str" cm="1">
        <f t="array" ref="A33">IFERROR(INDEX('BASE-'!$F$2:$F$6808,SMALL(IF(C$10='BASE-'!$C$2:$C$6808,ROW('BASE-'!$F$2:$F$6808)-MIN(ROW('BASE-'!$C$2:$C$6808))+1,""),ROW()-15)),"")</f>
        <v>INVERSION</v>
      </c>
      <c r="B33" s="24" t="str" cm="1">
        <f t="array" ref="B33">IFERROR(INDEX('BASE-'!$D$2:$D$6808,SMALL(IF(C$10='BASE-'!$C$2:$C$6808,ROW('BASE-'!$D$2:$D$6808)-MIN(ROW('BASE-'!$C$2:$C$6808))+1,""),ROW()-15)),"")</f>
        <v>2.3.3301.1603.2024130010106</v>
      </c>
      <c r="C33" s="50" t="str" cm="1">
        <f t="array" ref="C33">IFERROR(INDEX('BASE-'!$G$2:$G$6808,SMALL(IF(C$10='BASE-'!$C$2:$C$6808,ROW('BASE-'!$G$2:$G$6808)-MIN(ROW('BASE-'!$C$2:$C$6808))+1,""),ROW()-15)),"")</f>
        <v>FORTALECIMIENTO DE LA INFRAESTRUCTURA CULTURAL COMO "ESCENARIOS VIVOS" PARA LA TRANSFORMACION SOCIAL EN  CARTAGENA DE INDIAS</v>
      </c>
      <c r="D33" s="47" t="str" cm="1">
        <f t="array" ref="D33">IFERROR(INDEX('BASE-'!$H$2:$H$6808,SMALL(IF(C$10='BASE-'!$C$2:$C$6808,ROW('BASE-'!$H$2:$H$6808)-MIN(ROW('BASE-'!$C$2:$C$6808))+1,""),ROW()-15)),"")</f>
        <v>1.3.2.2.08-208-RF SGP CULTURA IPCC</v>
      </c>
      <c r="E33" s="47" cm="1">
        <f t="array" ref="E33">IFERROR(INDEX('BASE-'!$K$2:$K$6808,SMALL(IF(C$10='BASE-'!$C$2:$C$6808,ROW('BASE-'!$K$2:$K$6808)-MIN(ROW('BASE-'!$C$2:$C$6808))+1,""),ROW()-15)),"")</f>
        <v>83493932</v>
      </c>
      <c r="F33" s="51"/>
      <c r="G33" s="51">
        <v>7600000</v>
      </c>
      <c r="H33" s="51">
        <v>7600000</v>
      </c>
      <c r="I33" s="51">
        <v>7600000</v>
      </c>
      <c r="J33" s="51">
        <v>7600000</v>
      </c>
      <c r="K33" s="51">
        <v>7600000</v>
      </c>
      <c r="L33" s="51">
        <v>7600000</v>
      </c>
      <c r="M33" s="51">
        <v>7600000</v>
      </c>
      <c r="N33" s="51">
        <v>7600000</v>
      </c>
      <c r="O33" s="51">
        <v>7600000</v>
      </c>
      <c r="P33" s="51">
        <v>7600000</v>
      </c>
      <c r="Q33" s="51">
        <v>7493932</v>
      </c>
      <c r="R33" s="56">
        <f t="shared" si="1"/>
        <v>83493932</v>
      </c>
      <c r="S33" s="57" t="str">
        <f t="shared" si="0"/>
        <v>OK</v>
      </c>
    </row>
    <row r="34" spans="1:19" ht="22.5" x14ac:dyDescent="0.2">
      <c r="A34" s="24" t="str" cm="1">
        <f t="array" ref="A34">IFERROR(INDEX('BASE-'!$F$2:$F$6808,SMALL(IF(C$10='BASE-'!$C$2:$C$6808,ROW('BASE-'!$F$2:$F$6808)-MIN(ROW('BASE-'!$C$2:$C$6808))+1,""),ROW()-15)),"")</f>
        <v>INVERSION</v>
      </c>
      <c r="B34" s="24" t="str" cm="1">
        <f t="array" ref="B34">IFERROR(INDEX('BASE-'!$D$2:$D$6808,SMALL(IF(C$10='BASE-'!$C$2:$C$6808,ROW('BASE-'!$D$2:$D$6808)-MIN(ROW('BASE-'!$C$2:$C$6808))+1,""),ROW()-15)),"")</f>
        <v>2.3.3301.1603.2024130010107</v>
      </c>
      <c r="C34" s="50" t="str" cm="1">
        <f t="array" ref="C34">IFERROR(INDEX('BASE-'!$G$2:$G$6808,SMALL(IF(C$10='BASE-'!$C$2:$C$6808,ROW('BASE-'!$G$2:$G$6808)-MIN(ROW('BASE-'!$C$2:$C$6808))+1,""),ROW()-15)),"")</f>
        <v>APROVECHAMIENTO DE LA INFRAESTRUCTURA CULTURAL EXISTENTE PARA LA IMPLEMENTACIÓN DE UNA AGENDA CULTURAL ARTICULADA Y PERMANENTE EN EL DISTRITO DE  CARTAGENA DE INDIAS</v>
      </c>
      <c r="D34" s="48" t="str" cm="1">
        <f t="array" ref="D34">IFERROR(INDEX('BASE-'!$H$2:$H$6808,SMALL(IF(C$10='BASE-'!$C$2:$C$6808,ROW('BASE-'!$H$2:$H$6808)-MIN(ROW('BASE-'!$C$2:$C$6808))+1,""),ROW()-15)),"")</f>
        <v>1.2.1.0.00-001-Ingresos corrientes de Libre Destinación</v>
      </c>
      <c r="E34" s="47" cm="1">
        <f t="array" ref="E34">IFERROR(INDEX('BASE-'!$K$2:$K$6808,SMALL(IF(C$10='BASE-'!$C$2:$C$6808,ROW('BASE-'!$K$2:$K$6808)-MIN(ROW('BASE-'!$C$2:$C$6808))+1,""),ROW()-15)),"")</f>
        <v>524539557</v>
      </c>
      <c r="F34" s="51">
        <v>43800000</v>
      </c>
      <c r="G34" s="51">
        <v>43800000</v>
      </c>
      <c r="H34" s="51">
        <v>43800000</v>
      </c>
      <c r="I34" s="51">
        <v>43800000</v>
      </c>
      <c r="J34" s="51">
        <v>43800000</v>
      </c>
      <c r="K34" s="51">
        <v>43800000</v>
      </c>
      <c r="L34" s="29">
        <v>43800000</v>
      </c>
      <c r="M34" s="51">
        <v>43800000</v>
      </c>
      <c r="N34" s="51">
        <v>43800000</v>
      </c>
      <c r="O34" s="51">
        <v>43800000</v>
      </c>
      <c r="P34" s="29">
        <v>43800000</v>
      </c>
      <c r="Q34" s="29">
        <v>42739557</v>
      </c>
      <c r="R34" s="27">
        <f t="shared" si="1"/>
        <v>524539557</v>
      </c>
      <c r="S34" s="28" t="str">
        <f t="shared" si="0"/>
        <v>OK</v>
      </c>
    </row>
    <row r="35" spans="1:19" ht="22.5" hidden="1" x14ac:dyDescent="0.2">
      <c r="A35" s="24" t="str" cm="1">
        <f t="array" ref="A35">IFERROR(INDEX('BASE-'!$F$2:$F$6808,SMALL(IF(C$10='BASE-'!$C$2:$C$6808,ROW('BASE-'!$F$2:$F$6808)-MIN(ROW('BASE-'!$C$2:$C$6808))+1,""),ROW()-15)),"")</f>
        <v>INVERSION</v>
      </c>
      <c r="B35" s="24" t="str" cm="1">
        <f t="array" ref="B35">IFERROR(INDEX('BASE-'!$D$2:$D$6808,SMALL(IF(C$10='BASE-'!$C$2:$C$6808,ROW('BASE-'!$D$2:$D$6808)-MIN(ROW('BASE-'!$C$2:$C$6808))+1,""),ROW()-15)),"")</f>
        <v>2.3.3301.1603.2024130010107</v>
      </c>
      <c r="C35" s="50" t="str" cm="1">
        <f t="array" ref="C35">IFERROR(INDEX('BASE-'!$G$2:$G$6808,SMALL(IF(C$10='BASE-'!$C$2:$C$6808,ROW('BASE-'!$G$2:$G$6808)-MIN(ROW('BASE-'!$C$2:$C$6808))+1,""),ROW()-15)),"")</f>
        <v>APROVECHAMIENTO DE LA INFRAESTRUCTURA CULTURAL EXISTENTE PARA LA IMPLEMENTACIÓN DE UNA AGENDA CULTURAL ARTICULADA Y PERMANENTE EN EL DISTRITO DE  CARTAGENA DE INDIAS</v>
      </c>
      <c r="D35" s="47" t="str" cm="1">
        <f t="array" ref="D35">IFERROR(INDEX('BASE-'!$H$2:$H$6808,SMALL(IF(C$10='BASE-'!$C$2:$C$6808,ROW('BASE-'!$H$2:$H$6808)-MIN(ROW('BASE-'!$C$2:$C$6808))+1,""),ROW()-15)),"")</f>
        <v>1.2.3.2.27-VENTA DE BIENES Y SERVICIOS TEATRO ADOLFO MEJIA</v>
      </c>
      <c r="E35" s="47" cm="1">
        <f t="array" ref="E35">IFERROR(INDEX('BASE-'!$K$2:$K$6808,SMALL(IF(C$10='BASE-'!$C$2:$C$6808,ROW('BASE-'!$K$2:$K$6808)-MIN(ROW('BASE-'!$C$2:$C$6808))+1,""),ROW()-15)),"")</f>
        <v>700000000</v>
      </c>
      <c r="F35" s="51">
        <v>58400000</v>
      </c>
      <c r="G35" s="51">
        <v>58400000</v>
      </c>
      <c r="H35" s="51">
        <v>58400000</v>
      </c>
      <c r="I35" s="51">
        <v>58400000</v>
      </c>
      <c r="J35" s="51">
        <v>58400000</v>
      </c>
      <c r="K35" s="51">
        <v>58400000</v>
      </c>
      <c r="L35" s="29">
        <v>58400000</v>
      </c>
      <c r="M35" s="51">
        <v>58400000</v>
      </c>
      <c r="N35" s="51">
        <v>58400000</v>
      </c>
      <c r="O35" s="51">
        <v>58400000</v>
      </c>
      <c r="P35" s="29">
        <v>58400000</v>
      </c>
      <c r="Q35" s="29">
        <v>57600000</v>
      </c>
      <c r="R35" s="27">
        <f t="shared" si="1"/>
        <v>700000000</v>
      </c>
      <c r="S35" s="28" t="str">
        <f t="shared" si="0"/>
        <v>OK</v>
      </c>
    </row>
    <row r="36" spans="1:19" ht="22.5" x14ac:dyDescent="0.2">
      <c r="A36" s="24" t="str" cm="1">
        <f t="array" ref="A36">IFERROR(INDEX('BASE-'!$F$2:$F$6808,SMALL(IF(C$10='BASE-'!$C$2:$C$6808,ROW('BASE-'!$F$2:$F$6808)-MIN(ROW('BASE-'!$C$2:$C$6808))+1,""),ROW()-15)),"")</f>
        <v>INVERSION</v>
      </c>
      <c r="B36" s="24" t="str" cm="1">
        <f t="array" ref="B36">IFERROR(INDEX('BASE-'!$D$2:$D$6808,SMALL(IF(C$10='BASE-'!$C$2:$C$6808,ROW('BASE-'!$D$2:$D$6808)-MIN(ROW('BASE-'!$C$2:$C$6808))+1,""),ROW()-15)),"")</f>
        <v>2.3.3301.1603.2024130010107</v>
      </c>
      <c r="C36" s="50" t="str" cm="1">
        <f t="array" ref="C36">IFERROR(INDEX('BASE-'!$G$2:$G$6808,SMALL(IF(C$10='BASE-'!$C$2:$C$6808,ROW('BASE-'!$G$2:$G$6808)-MIN(ROW('BASE-'!$C$2:$C$6808))+1,""),ROW()-15)),"")</f>
        <v>APROVECHAMIENTO DE LA INFRAESTRUCTURA CULTURAL EXISTENTE PARA LA IMPLEMENTACIÓN DE UNA AGENDA CULTURAL ARTICULADA Y PERMANENTE EN EL DISTRITO DE  CARTAGENA DE INDIAS</v>
      </c>
      <c r="D36" s="48" t="str" cm="1">
        <f t="array" ref="D36">IFERROR(INDEX('BASE-'!$H$2:$H$6808,SMALL(IF(C$10='BASE-'!$C$2:$C$6808,ROW('BASE-'!$H$2:$H$6808)-MIN(ROW('BASE-'!$C$2:$C$6808))+1,""),ROW()-15)),"")</f>
        <v>1.2.4.3.02-057-- SGP CULTURA</v>
      </c>
      <c r="E36" s="47" cm="1">
        <f t="array" ref="E36">IFERROR(INDEX('BASE-'!$K$2:$K$6808,SMALL(IF(C$10='BASE-'!$C$2:$C$6808,ROW('BASE-'!$K$2:$K$6808)-MIN(ROW('BASE-'!$C$2:$C$6808))+1,""),ROW()-15)),"")</f>
        <v>563207742</v>
      </c>
      <c r="F36" s="68">
        <v>29300000</v>
      </c>
      <c r="G36" s="68">
        <v>48600000</v>
      </c>
      <c r="H36" s="68">
        <v>48600000</v>
      </c>
      <c r="I36" s="68">
        <v>48600000</v>
      </c>
      <c r="J36" s="68">
        <v>48600000</v>
      </c>
      <c r="K36" s="68">
        <v>48600000</v>
      </c>
      <c r="L36" s="29">
        <v>48600000</v>
      </c>
      <c r="M36" s="68">
        <v>48600000</v>
      </c>
      <c r="N36" s="51">
        <v>48600000</v>
      </c>
      <c r="O36" s="68">
        <v>48600000</v>
      </c>
      <c r="P36" s="29">
        <v>48600000</v>
      </c>
      <c r="Q36" s="29">
        <v>47907742</v>
      </c>
      <c r="R36" s="27">
        <f t="shared" si="1"/>
        <v>563207742</v>
      </c>
      <c r="S36" s="28" t="str">
        <f t="shared" si="0"/>
        <v>OK</v>
      </c>
    </row>
    <row r="37" spans="1:19" ht="22.5" hidden="1" x14ac:dyDescent="0.2">
      <c r="A37" s="24" t="str" cm="1">
        <f t="array" ref="A37">IFERROR(INDEX('BASE-'!$F$2:$F$6808,SMALL(IF(C$10='BASE-'!$C$2:$C$6808,ROW('BASE-'!$F$2:$F$6808)-MIN(ROW('BASE-'!$C$2:$C$6808))+1,""),ROW()-15)),"")</f>
        <v>INVERSION</v>
      </c>
      <c r="B37" s="24" t="str" cm="1">
        <f t="array" ref="B37">IFERROR(INDEX('BASE-'!$D$2:$D$6808,SMALL(IF(C$10='BASE-'!$C$2:$C$6808,ROW('BASE-'!$D$2:$D$6808)-MIN(ROW('BASE-'!$C$2:$C$6808))+1,""),ROW()-15)),"")</f>
        <v>2.3.3301.1603.202400000005227</v>
      </c>
      <c r="C37" s="50" t="str" cm="1">
        <f t="array" ref="C37">IFERROR(INDEX('BASE-'!$G$2:$G$6808,SMALL(IF(C$10='BASE-'!$C$2:$C$6808,ROW('BASE-'!$G$2:$G$6808)-MIN(ROW('BASE-'!$C$2:$C$6808))+1,""),ROW()-15)),"")</f>
        <v>PROTECCION , INCLUSION Y GARANTIA DE LOS DERECHOS CULTURALES PARA LA GOBERNANZA DE LA CINEMATOGRAFIA, MEDIOS AUDIOVISUALES E INTERACTIVOS EN EL DISTRITO DE   CARTAGENA DE INDIAS</v>
      </c>
      <c r="D37" s="48" t="str" cm="1">
        <f t="array" ref="D37">IFERROR(INDEX('BASE-'!$H$2:$H$6808,SMALL(IF(C$10='BASE-'!$C$2:$C$6808,ROW('BASE-'!$H$2:$H$6808)-MIN(ROW('BASE-'!$C$2:$C$6808))+1,""),ROW()-15)),"")</f>
        <v>1.2.1.0.00-001-Ingresos corrientes de Libre Destinación</v>
      </c>
      <c r="E37" s="47" cm="1">
        <f t="array" ref="E37">IFERROR(INDEX('BASE-'!$K$2:$K$6808,SMALL(IF(C$10='BASE-'!$C$2:$C$6808,ROW('BASE-'!$K$2:$K$6808)-MIN(ROW('BASE-'!$C$2:$C$6808))+1,""),ROW()-15)),"")</f>
        <v>2000000000</v>
      </c>
      <c r="F37" s="51">
        <v>216900000</v>
      </c>
      <c r="G37" s="51">
        <v>226300000</v>
      </c>
      <c r="H37" s="51">
        <v>226300000</v>
      </c>
      <c r="I37" s="51">
        <v>226300000</v>
      </c>
      <c r="J37" s="51">
        <v>426300000</v>
      </c>
      <c r="K37" s="51">
        <v>226300000</v>
      </c>
      <c r="L37" s="29">
        <v>226300000</v>
      </c>
      <c r="M37" s="51">
        <v>225300000</v>
      </c>
      <c r="N37" s="51"/>
      <c r="O37" s="51"/>
      <c r="P37" s="29"/>
      <c r="Q37" s="29"/>
      <c r="R37" s="27">
        <f t="shared" si="1"/>
        <v>2000000000</v>
      </c>
      <c r="S37" s="28" t="str">
        <f t="shared" si="0"/>
        <v>OK</v>
      </c>
    </row>
    <row r="38" spans="1:19" x14ac:dyDescent="0.2">
      <c r="A38" s="24" t="str" cm="1">
        <f t="array" ref="A38">IFERROR(INDEX('BASE-'!$F$2:$F$6808,SMALL(IF(C$10='BASE-'!$C$2:$C$6808,ROW('BASE-'!$F$2:$F$6808)-MIN(ROW('BASE-'!$C$2:$C$6808))+1,""),ROW()-15)),"")</f>
        <v>INVERSION</v>
      </c>
      <c r="B38" s="24" t="str" cm="1">
        <f t="array" ref="B38">IFERROR(INDEX('BASE-'!$D$2:$D$6808,SMALL(IF(C$10='BASE-'!$C$2:$C$6808,ROW('BASE-'!$D$2:$D$6808)-MIN(ROW('BASE-'!$C$2:$C$6808))+1,""),ROW()-15)),"")</f>
        <v>2.3.3301.1603.2024130010113</v>
      </c>
      <c r="C38" s="50" t="str" cm="1">
        <f t="array" ref="C38">IFERROR(INDEX('BASE-'!$G$2:$G$6808,SMALL(IF(C$10='BASE-'!$C$2:$C$6808,ROW('BASE-'!$G$2:$G$6808)-MIN(ROW('BASE-'!$C$2:$C$6808))+1,""),ROW()-15)),"")</f>
        <v>DISE?O E IMPLEMENTACION DEL SISTEMA DISTRITAL DE FORMACION ARTISTICA Y CULTURAL EN EL DISTRITO DE  CARTAGENA DE INDIAS</v>
      </c>
      <c r="D38" s="48" t="str" cm="1">
        <f t="array" ref="D38">IFERROR(INDEX('BASE-'!$H$2:$H$6808,SMALL(IF(C$10='BASE-'!$C$2:$C$6808,ROW('BASE-'!$H$2:$H$6808)-MIN(ROW('BASE-'!$C$2:$C$6808))+1,""),ROW()-15)),"")</f>
        <v>1.2.1.0.00-001-Ingresos corrientes de Libre Destinación</v>
      </c>
      <c r="E38" s="47" cm="1">
        <f t="array" ref="E38">IFERROR(INDEX('BASE-'!$K$2:$K$6808,SMALL(IF(C$10='BASE-'!$C$2:$C$6808,ROW('BASE-'!$K$2:$K$6808)-MIN(ROW('BASE-'!$C$2:$C$6808))+1,""),ROW()-15)),"")</f>
        <v>104907911</v>
      </c>
      <c r="F38" s="51">
        <v>8800000</v>
      </c>
      <c r="G38" s="51">
        <v>8800000</v>
      </c>
      <c r="H38" s="51">
        <v>8800000</v>
      </c>
      <c r="I38" s="51">
        <v>8800000</v>
      </c>
      <c r="J38" s="51">
        <v>8800000</v>
      </c>
      <c r="K38" s="51">
        <v>8800000</v>
      </c>
      <c r="L38" s="29">
        <v>8800000</v>
      </c>
      <c r="M38" s="51">
        <v>8800000</v>
      </c>
      <c r="N38" s="51">
        <v>8800000</v>
      </c>
      <c r="O38" s="51">
        <v>8800000</v>
      </c>
      <c r="P38" s="29">
        <v>8800000</v>
      </c>
      <c r="Q38" s="29">
        <v>8107911</v>
      </c>
      <c r="R38" s="27">
        <f t="shared" si="1"/>
        <v>104907911</v>
      </c>
      <c r="S38" s="28" t="str">
        <f t="shared" si="0"/>
        <v>OK</v>
      </c>
    </row>
    <row r="39" spans="1:19" hidden="1" x14ac:dyDescent="0.2">
      <c r="A39" s="24" t="str" cm="1">
        <f t="array" ref="A39">IFERROR(INDEX('BASE-'!$F$2:$F$6808,SMALL(IF(C$10='BASE-'!$C$2:$C$6808,ROW('BASE-'!$F$2:$F$6808)-MIN(ROW('BASE-'!$C$2:$C$6808))+1,""),ROW()-15)),"")</f>
        <v>INVERSION</v>
      </c>
      <c r="B39" s="24" t="str" cm="1">
        <f t="array" ref="B39">IFERROR(INDEX('BASE-'!$D$2:$D$6808,SMALL(IF(C$10='BASE-'!$C$2:$C$6808,ROW('BASE-'!$D$2:$D$6808)-MIN(ROW('BASE-'!$C$2:$C$6808))+1,""),ROW()-15)),"")</f>
        <v>2.3.3301.1603.2024130010113</v>
      </c>
      <c r="C39" s="24" t="str" cm="1">
        <f t="array" ref="C39">IFERROR(INDEX('BASE-'!$G$2:$G$6808,SMALL(IF(C$10='BASE-'!$C$2:$C$6808,ROW('BASE-'!$G$2:$G$6808)-MIN(ROW('BASE-'!$C$2:$C$6808))+1,""),ROW()-15)),"")</f>
        <v>DISE?O E IMPLEMENTACION DEL SISTEMA DISTRITAL DE FORMACION ARTISTICA Y CULTURAL EN EL DISTRITO DE  CARTAGENA DE INDIAS</v>
      </c>
      <c r="D39" s="48" t="str" cm="1">
        <f t="array" ref="D39">IFERROR(INDEX('BASE-'!$H$2:$H$6808,SMALL(IF(C$10='BASE-'!$C$2:$C$6808,ROW('BASE-'!$H$2:$H$6808)-MIN(ROW('BASE-'!$C$2:$C$6808))+1,""),ROW()-15)),"")</f>
        <v>1.2.4.3.02-057-- SGP CULTURA</v>
      </c>
      <c r="E39" s="47" cm="1">
        <f t="array" ref="E39">IFERROR(INDEX('BASE-'!$K$2:$K$6808,SMALL(IF(C$10='BASE-'!$C$2:$C$6808,ROW('BASE-'!$K$2:$K$6808)-MIN(ROW('BASE-'!$C$2:$C$6808))+1,""),ROW()-15)),"")</f>
        <v>552321586</v>
      </c>
      <c r="F39" s="51"/>
      <c r="G39" s="51">
        <v>184200000</v>
      </c>
      <c r="H39" s="51">
        <v>184200000</v>
      </c>
      <c r="I39" s="51">
        <v>183921586</v>
      </c>
      <c r="J39" s="51"/>
      <c r="K39" s="51"/>
      <c r="L39" s="29"/>
      <c r="M39" s="51"/>
      <c r="N39" s="51"/>
      <c r="O39" s="51"/>
      <c r="P39" s="29"/>
      <c r="Q39" s="29"/>
      <c r="R39" s="27">
        <f t="shared" si="1"/>
        <v>552321586</v>
      </c>
      <c r="S39" s="28" t="str">
        <f t="shared" si="0"/>
        <v>OK</v>
      </c>
    </row>
    <row r="40" spans="1:19" hidden="1" x14ac:dyDescent="0.2">
      <c r="A40" s="24" t="str" cm="1">
        <f t="array" ref="A40">IFERROR(INDEX('BASE-'!$F$2:$F$6808,SMALL(IF(C$10='BASE-'!$C$2:$C$6808,ROW('BASE-'!$F$2:$F$6808)-MIN(ROW('BASE-'!$C$2:$C$6808))+1,""),ROW()-15)),"")</f>
        <v>INVERSION</v>
      </c>
      <c r="B40" s="24" t="str" cm="1">
        <f t="array" ref="B40">IFERROR(INDEX('BASE-'!$D$2:$D$6808,SMALL(IF(C$10='BASE-'!$C$2:$C$6808,ROW('BASE-'!$D$2:$D$6808)-MIN(ROW('BASE-'!$C$2:$C$6808))+1,""),ROW()-15)),"")</f>
        <v>2.3.3301.1603.2024130010113</v>
      </c>
      <c r="C40" s="24" t="str" cm="1">
        <f t="array" ref="C40">IFERROR(INDEX('BASE-'!$G$2:$G$6808,SMALL(IF(C$10='BASE-'!$C$2:$C$6808,ROW('BASE-'!$G$2:$G$6808)-MIN(ROW('BASE-'!$C$2:$C$6808))+1,""),ROW()-15)),"")</f>
        <v>DISE?O E IMPLEMENTACION DEL SISTEMA DISTRITAL DE FORMACION ARTISTICA Y CULTURAL EN EL DISTRITO DE  CARTAGENA DE INDIAS</v>
      </c>
      <c r="D40" s="47" t="str" cm="1">
        <f t="array" ref="D40">IFERROR(INDEX('BASE-'!$H$2:$H$6808,SMALL(IF(C$10='BASE-'!$C$2:$C$6808,ROW('BASE-'!$H$2:$H$6808)-MIN(ROW('BASE-'!$C$2:$C$6808))+1,""),ROW()-15)),"")</f>
        <v>1.2.3.1.19-082-Estampilla Procultura</v>
      </c>
      <c r="E40" s="47" cm="1">
        <f t="array" ref="E40">IFERROR(INDEX('BASE-'!$K$2:$K$6808,SMALL(IF(C$10='BASE-'!$C$2:$C$6808,ROW('BASE-'!$K$2:$K$6808)-MIN(ROW('BASE-'!$C$2:$C$6808))+1,""),ROW()-15)),"")</f>
        <v>178606893</v>
      </c>
      <c r="F40" s="51">
        <v>1800000</v>
      </c>
      <c r="G40" s="51">
        <v>54300000</v>
      </c>
      <c r="H40" s="51">
        <v>54300000</v>
      </c>
      <c r="I40" s="51">
        <v>54300000</v>
      </c>
      <c r="J40" s="51">
        <v>1800000</v>
      </c>
      <c r="K40" s="51">
        <v>1800000</v>
      </c>
      <c r="L40" s="29">
        <v>1800000</v>
      </c>
      <c r="M40" s="51">
        <v>1800000</v>
      </c>
      <c r="N40" s="51">
        <v>1800000</v>
      </c>
      <c r="O40" s="51">
        <v>1800000</v>
      </c>
      <c r="P40" s="29">
        <v>1800000</v>
      </c>
      <c r="Q40" s="29">
        <v>1306893</v>
      </c>
      <c r="R40" s="27">
        <f t="shared" si="1"/>
        <v>178606893</v>
      </c>
      <c r="S40" s="28" t="str">
        <f t="shared" si="0"/>
        <v>OK</v>
      </c>
    </row>
    <row r="41" spans="1:19" ht="22.5" x14ac:dyDescent="0.2">
      <c r="A41" s="24" t="str" cm="1">
        <f t="array" ref="A41">IFERROR(INDEX('BASE-'!$F$2:$F$6808,SMALL(IF(C$10='BASE-'!$C$2:$C$6808,ROW('BASE-'!$F$2:$F$6808)-MIN(ROW('BASE-'!$C$2:$C$6808))+1,""),ROW()-15)),"")</f>
        <v>INVERSION</v>
      </c>
      <c r="B41" s="24" t="str" cm="1">
        <f t="array" ref="B41">IFERROR(INDEX('BASE-'!$D$2:$D$6808,SMALL(IF(C$10='BASE-'!$C$2:$C$6808,ROW('BASE-'!$D$2:$D$6808)-MIN(ROW('BASE-'!$C$2:$C$6808))+1,""),ROW()-15)),"")</f>
        <v>2.3.3301.1603.2024130010114</v>
      </c>
      <c r="C41" s="50" t="str" cm="1">
        <f t="array" ref="C41">IFERROR(INDEX('BASE-'!$G$2:$G$6808,SMALL(IF(C$10='BASE-'!$C$2:$C$6808,ROW('BASE-'!$G$2:$G$6808)-MIN(ROW('BASE-'!$C$2:$C$6808))+1,""),ROW()-15)),"")</f>
        <v>PROTECCION , GESTION Y SALVAGUARDA DEL PATRIMONIO MATERIAL E INMATERIAL DEL DISTRITO TURISTICO Y CULTURAL DE  CARTAGENA DE INDIAS</v>
      </c>
      <c r="D41" s="48" t="str" cm="1">
        <f t="array" ref="D41">IFERROR(INDEX('BASE-'!$H$2:$H$6808,SMALL(IF(C$10='BASE-'!$C$2:$C$6808,ROW('BASE-'!$H$2:$H$6808)-MIN(ROW('BASE-'!$C$2:$C$6808))+1,""),ROW()-15)),"")</f>
        <v>1.2.1.0.00-001-Ingresos corrientes de Libre Destinación</v>
      </c>
      <c r="E41" s="47" cm="1">
        <f t="array" ref="E41">IFERROR(INDEX('BASE-'!$K$2:$K$6808,SMALL(IF(C$10='BASE-'!$C$2:$C$6808,ROW('BASE-'!$K$2:$K$6808)-MIN(ROW('BASE-'!$C$2:$C$6808))+1,""),ROW()-15)),"")</f>
        <v>659049287</v>
      </c>
      <c r="F41" s="51">
        <v>55000000</v>
      </c>
      <c r="G41" s="51">
        <v>55000000</v>
      </c>
      <c r="H41" s="51">
        <v>55000000</v>
      </c>
      <c r="I41" s="51">
        <v>55000000</v>
      </c>
      <c r="J41" s="51">
        <v>55000000</v>
      </c>
      <c r="K41" s="51">
        <v>55000000</v>
      </c>
      <c r="L41" s="29">
        <v>55000000</v>
      </c>
      <c r="M41" s="51">
        <v>55000000</v>
      </c>
      <c r="N41" s="51">
        <v>55000000</v>
      </c>
      <c r="O41" s="51">
        <v>55000000</v>
      </c>
      <c r="P41" s="29">
        <v>55000000</v>
      </c>
      <c r="Q41" s="29">
        <v>54049287</v>
      </c>
      <c r="R41" s="27">
        <f t="shared" si="1"/>
        <v>659049287</v>
      </c>
      <c r="S41" s="28" t="str">
        <f t="shared" si="0"/>
        <v>OK</v>
      </c>
    </row>
    <row r="42" spans="1:19" ht="22.5" hidden="1" x14ac:dyDescent="0.2">
      <c r="A42" s="24" t="str" cm="1">
        <f t="array" ref="A42">IFERROR(INDEX('BASE-'!$F$2:$F$6808,SMALL(IF(C$10='BASE-'!$C$2:$C$6808,ROW('BASE-'!$F$2:$F$6808)-MIN(ROW('BASE-'!$C$2:$C$6808))+1,""),ROW()-15)),"")</f>
        <v>INVERSION</v>
      </c>
      <c r="B42" s="24" t="str" cm="1">
        <f t="array" ref="B42">IFERROR(INDEX('BASE-'!$D$2:$D$6808,SMALL(IF(C$10='BASE-'!$C$2:$C$6808,ROW('BASE-'!$D$2:$D$6808)-MIN(ROW('BASE-'!$C$2:$C$6808))+1,""),ROW()-15)),"")</f>
        <v>2.3.3301.1603.2024130010114</v>
      </c>
      <c r="C42" s="50" t="str" cm="1">
        <f t="array" ref="C42">IFERROR(INDEX('BASE-'!$G$2:$G$6808,SMALL(IF(C$10='BASE-'!$C$2:$C$6808,ROW('BASE-'!$G$2:$G$6808)-MIN(ROW('BASE-'!$C$2:$C$6808))+1,""),ROW()-15)),"")</f>
        <v>PROTECCION , GESTION Y SALVAGUARDA DEL PATRIMONIO MATERIAL E INMATERIAL DEL DISTRITO TURISTICO Y CULTURAL DE  CARTAGENA DE INDIAS</v>
      </c>
      <c r="D42" s="47" t="str" cm="1">
        <f t="array" ref="D42">IFERROR(INDEX('BASE-'!$H$2:$H$6808,SMALL(IF(C$10='BASE-'!$C$2:$C$6808,ROW('BASE-'!$H$2:$H$6808)-MIN(ROW('BASE-'!$C$2:$C$6808))+1,""),ROW()-15)),"")</f>
        <v>1.2.3.2.27-012-- VENTA DE BIENES Y SERVICIOS IPCC</v>
      </c>
      <c r="E42" s="47" cm="1">
        <f t="array" ref="E42">IFERROR(INDEX('BASE-'!$K$2:$K$6808,SMALL(IF(C$10='BASE-'!$C$2:$C$6808,ROW('BASE-'!$K$2:$K$6808)-MIN(ROW('BASE-'!$C$2:$C$6808))+1,""),ROW()-15)),"")</f>
        <v>120000000</v>
      </c>
      <c r="F42" s="51">
        <v>20000000</v>
      </c>
      <c r="G42" s="51">
        <v>50000000</v>
      </c>
      <c r="H42" s="51">
        <v>50000000</v>
      </c>
      <c r="I42" s="29"/>
      <c r="J42" s="51"/>
      <c r="K42" s="51"/>
      <c r="L42" s="29"/>
      <c r="M42" s="51"/>
      <c r="N42" s="51"/>
      <c r="O42" s="51"/>
      <c r="P42" s="29"/>
      <c r="Q42" s="29"/>
      <c r="R42" s="27">
        <f t="shared" si="1"/>
        <v>120000000</v>
      </c>
      <c r="S42" s="28" t="str">
        <f t="shared" si="0"/>
        <v>OK</v>
      </c>
    </row>
    <row r="43" spans="1:19" ht="22.5" x14ac:dyDescent="0.2">
      <c r="A43" s="24" t="str" cm="1">
        <f t="array" ref="A43">IFERROR(INDEX('BASE-'!$F$2:$F$6808,SMALL(IF(C$10='BASE-'!$C$2:$C$6808,ROW('BASE-'!$F$2:$F$6808)-MIN(ROW('BASE-'!$C$2:$C$6808))+1,""),ROW()-15)),"")</f>
        <v>INVERSION</v>
      </c>
      <c r="B43" s="24" t="str" cm="1">
        <f t="array" ref="B43">IFERROR(INDEX('BASE-'!$D$2:$D$6808,SMALL(IF(C$10='BASE-'!$C$2:$C$6808,ROW('BASE-'!$D$2:$D$6808)-MIN(ROW('BASE-'!$C$2:$C$6808))+1,""),ROW()-15)),"")</f>
        <v>2.3.3301.1603.2024130010114</v>
      </c>
      <c r="C43" s="50" t="str" cm="1">
        <f t="array" ref="C43">IFERROR(INDEX('BASE-'!$G$2:$G$6808,SMALL(IF(C$10='BASE-'!$C$2:$C$6808,ROW('BASE-'!$G$2:$G$6808)-MIN(ROW('BASE-'!$C$2:$C$6808))+1,""),ROW()-15)),"")</f>
        <v>PROTECCION , GESTION Y SALVAGUARDA DEL PATRIMONIO MATERIAL E INMATERIAL DEL DISTRITO TURISTICO Y CULTURAL DE  CARTAGENA DE INDIAS</v>
      </c>
      <c r="D43" s="48" t="str" cm="1">
        <f t="array" ref="D43">IFERROR(INDEX('BASE-'!$H$2:$H$6808,SMALL(IF(C$10='BASE-'!$C$2:$C$6808,ROW('BASE-'!$H$2:$H$6808)-MIN(ROW('BASE-'!$C$2:$C$6808))+1,""),ROW()-15)),"")</f>
        <v>1.2.4.3.02-057-- SGP CULTURA</v>
      </c>
      <c r="E43" s="47" cm="1">
        <f t="array" ref="E43">IFERROR(INDEX('BASE-'!$K$2:$K$6808,SMALL(IF(C$10='BASE-'!$C$2:$C$6808,ROW('BASE-'!$K$2:$K$6808)-MIN(ROW('BASE-'!$C$2:$C$6808))+1,""),ROW()-15)),"")</f>
        <v>1113070055</v>
      </c>
      <c r="F43" s="51">
        <v>54800000</v>
      </c>
      <c r="G43" s="51">
        <v>511000000</v>
      </c>
      <c r="H43" s="51">
        <v>54800000</v>
      </c>
      <c r="I43" s="51">
        <v>54800000</v>
      </c>
      <c r="J43" s="51">
        <v>54800000</v>
      </c>
      <c r="K43" s="51">
        <v>54800000</v>
      </c>
      <c r="L43" s="29">
        <v>54800000</v>
      </c>
      <c r="M43" s="51">
        <v>54800000</v>
      </c>
      <c r="N43" s="51">
        <v>54800000</v>
      </c>
      <c r="O43" s="51">
        <v>54800000</v>
      </c>
      <c r="P43" s="29">
        <v>54800000</v>
      </c>
      <c r="Q43" s="29">
        <v>54070055</v>
      </c>
      <c r="R43" s="27">
        <f t="shared" si="1"/>
        <v>1113070055</v>
      </c>
      <c r="S43" s="28" t="str">
        <f t="shared" si="0"/>
        <v>OK</v>
      </c>
    </row>
    <row r="44" spans="1:19" ht="22.5" hidden="1" x14ac:dyDescent="0.2">
      <c r="A44" s="24" t="str" cm="1">
        <f t="array" ref="A44">IFERROR(INDEX('BASE-'!$F$2:$F$6808,SMALL(IF(C$10='BASE-'!$C$2:$C$6808,ROW('BASE-'!$F$2:$F$6808)-MIN(ROW('BASE-'!$C$2:$C$6808))+1,""),ROW()-15)),"")</f>
        <v>INVERSION</v>
      </c>
      <c r="B44" s="24" t="str" cm="1">
        <f t="array" ref="B44">IFERROR(INDEX('BASE-'!$D$2:$D$6808,SMALL(IF(C$10='BASE-'!$C$2:$C$6808,ROW('BASE-'!$D$2:$D$6808)-MIN(ROW('BASE-'!$C$2:$C$6808))+1,""),ROW()-15)),"")</f>
        <v>2.3.3301.1603.2024130010114</v>
      </c>
      <c r="C44" s="50" t="str" cm="1">
        <f t="array" ref="C44">IFERROR(INDEX('BASE-'!$G$2:$G$6808,SMALL(IF(C$10='BASE-'!$C$2:$C$6808,ROW('BASE-'!$G$2:$G$6808)-MIN(ROW('BASE-'!$C$2:$C$6808))+1,""),ROW()-15)),"")</f>
        <v>PROTECCION , GESTION Y SALVAGUARDA DEL PATRIMONIO MATERIAL E INMATERIAL DEL DISTRITO TURISTICO Y CULTURAL DE  CARTAGENA DE INDIAS</v>
      </c>
      <c r="D44" s="47" t="str" cm="1">
        <f t="array" ref="D44">IFERROR(INDEX('BASE-'!$H$2:$H$6808,SMALL(IF(C$10='BASE-'!$C$2:$C$6808,ROW('BASE-'!$H$2:$H$6808)-MIN(ROW('BASE-'!$C$2:$C$6808))+1,""),ROW()-15)),"")</f>
        <v>1.3.2.3.11-073-- RF IPCC</v>
      </c>
      <c r="E44" s="47" cm="1">
        <f t="array" ref="E44">IFERROR(INDEX('BASE-'!$K$2:$K$6808,SMALL(IF(C$10='BASE-'!$C$2:$C$6808,ROW('BASE-'!$K$2:$K$6808)-MIN(ROW('BASE-'!$C$2:$C$6808))+1,""),ROW()-15)),"")</f>
        <v>253151363</v>
      </c>
      <c r="F44" s="51">
        <v>53151363</v>
      </c>
      <c r="G44" s="51">
        <v>100000000</v>
      </c>
      <c r="H44" s="51">
        <v>100000000</v>
      </c>
      <c r="I44" s="51"/>
      <c r="J44" s="51"/>
      <c r="K44" s="51"/>
      <c r="L44" s="51"/>
      <c r="M44" s="51"/>
      <c r="N44" s="51"/>
      <c r="O44" s="51"/>
      <c r="P44" s="51"/>
      <c r="Q44" s="51"/>
      <c r="R44" s="56">
        <f t="shared" si="1"/>
        <v>253151363</v>
      </c>
      <c r="S44" s="57" t="str">
        <f t="shared" si="0"/>
        <v>OK</v>
      </c>
    </row>
    <row r="45" spans="1:19" ht="22.5" hidden="1" x14ac:dyDescent="0.2">
      <c r="A45" s="24" t="str" cm="1">
        <f t="array" ref="A45">IFERROR(INDEX('BASE-'!$F$2:$F$6808,SMALL(IF(C$10='BASE-'!$C$2:$C$6808,ROW('BASE-'!$F$2:$F$6808)-MIN(ROW('BASE-'!$C$2:$C$6808))+1,""),ROW()-15)),"")</f>
        <v>INVERSION</v>
      </c>
      <c r="B45" s="24" t="str" cm="1">
        <f t="array" ref="B45">IFERROR(INDEX('BASE-'!$D$2:$D$6808,SMALL(IF(C$10='BASE-'!$C$2:$C$6808,ROW('BASE-'!$D$2:$D$6808)-MIN(ROW('BASE-'!$C$2:$C$6808))+1,""),ROW()-15)),"")</f>
        <v>2.3.3301.1603.2024130010114</v>
      </c>
      <c r="C45" s="50" t="str" cm="1">
        <f t="array" ref="C45">IFERROR(INDEX('BASE-'!$G$2:$G$6808,SMALL(IF(C$10='BASE-'!$C$2:$C$6808,ROW('BASE-'!$G$2:$G$6808)-MIN(ROW('BASE-'!$C$2:$C$6808))+1,""),ROW()-15)),"")</f>
        <v>PROTECCION , GESTION Y SALVAGUARDA DEL PATRIMONIO MATERIAL E INMATERIAL DEL DISTRITO TURISTICO Y CULTURAL DE  CARTAGENA DE INDIAS</v>
      </c>
      <c r="D45" s="47" t="str" cm="1">
        <f t="array" ref="D45">IFERROR(INDEX('BASE-'!$H$2:$H$6808,SMALL(IF(C$10='BASE-'!$C$2:$C$6808,ROW('BASE-'!$H$2:$H$6808)-MIN(ROW('BASE-'!$C$2:$C$6808))+1,""),ROW()-15)),"")</f>
        <v>1.2.3.1.19-082-Estampilla Procultura</v>
      </c>
      <c r="E45" s="47" cm="1">
        <f t="array" ref="E45">IFERROR(INDEX('BASE-'!$K$2:$K$6808,SMALL(IF(C$10='BASE-'!$C$2:$C$6808,ROW('BASE-'!$K$2:$K$6808)-MIN(ROW('BASE-'!$C$2:$C$6808))+1,""),ROW()-15)),"")</f>
        <v>884793107</v>
      </c>
      <c r="F45" s="29">
        <v>41700000</v>
      </c>
      <c r="G45" s="51">
        <v>96500000</v>
      </c>
      <c r="H45" s="29">
        <v>150000000</v>
      </c>
      <c r="I45" s="29">
        <v>150000000</v>
      </c>
      <c r="J45" s="51">
        <v>55900000</v>
      </c>
      <c r="K45" s="51">
        <v>55900000</v>
      </c>
      <c r="L45" s="29">
        <v>55900000</v>
      </c>
      <c r="M45" s="29">
        <v>55900000</v>
      </c>
      <c r="N45" s="29">
        <v>55900000</v>
      </c>
      <c r="O45" s="51">
        <v>55900000</v>
      </c>
      <c r="P45" s="29">
        <v>55900000</v>
      </c>
      <c r="Q45" s="29">
        <v>55293107</v>
      </c>
      <c r="R45" s="27">
        <f t="shared" si="1"/>
        <v>884793107</v>
      </c>
      <c r="S45" s="28" t="str">
        <f t="shared" si="0"/>
        <v>OK</v>
      </c>
    </row>
    <row r="46" spans="1:19" ht="22.5" hidden="1" x14ac:dyDescent="0.2">
      <c r="A46" s="24" t="str" cm="1">
        <f t="array" ref="A46">IFERROR(INDEX('BASE-'!$F$2:$F$6808,SMALL(IF(C$10='BASE-'!$C$2:$C$6808,ROW('BASE-'!$F$2:$F$6808)-MIN(ROW('BASE-'!$C$2:$C$6808))+1,""),ROW()-15)),"")</f>
        <v>INVERSION</v>
      </c>
      <c r="B46" s="24" t="str" cm="1">
        <f t="array" ref="B46">IFERROR(INDEX('BASE-'!$D$2:$D$6808,SMALL(IF(C$10='BASE-'!$C$2:$C$6808,ROW('BASE-'!$D$2:$D$6808)-MIN(ROW('BASE-'!$C$2:$C$6808))+1,""),ROW()-15)),"")</f>
        <v>2.3.3301.1603.2024130010114</v>
      </c>
      <c r="C46" s="50" t="str" cm="1">
        <f t="array" ref="C46">IFERROR(INDEX('BASE-'!$G$2:$G$6808,SMALL(IF(C$10='BASE-'!$C$2:$C$6808,ROW('BASE-'!$G$2:$G$6808)-MIN(ROW('BASE-'!$C$2:$C$6808))+1,""),ROW()-15)),"")</f>
        <v>PROTECCION , GESTION Y SALVAGUARDA DEL PATRIMONIO MATERIAL E INMATERIAL DEL DISTRITO TURISTICO Y CULTURAL DE  CARTAGENA DE INDIAS</v>
      </c>
      <c r="D46" s="47" t="str" cm="1">
        <f t="array" ref="D46">IFERROR(INDEX('BASE-'!$H$2:$H$6808,SMALL(IF(C$10='BASE-'!$C$2:$C$6808,ROW('BASE-'!$H$2:$H$6808)-MIN(ROW('BASE-'!$C$2:$C$6808))+1,""),ROW()-15)),"")</f>
        <v>1.2.3.2.25-166-SANCION IPCC</v>
      </c>
      <c r="E46" s="47" cm="1">
        <f t="array" ref="E46">IFERROR(INDEX('BASE-'!$K$2:$K$6808,SMALL(IF(C$10='BASE-'!$C$2:$C$6808,ROW('BASE-'!$K$2:$K$6808)-MIN(ROW('BASE-'!$C$2:$C$6808))+1,""),ROW()-15)),"")</f>
        <v>63985000</v>
      </c>
      <c r="F46" s="29"/>
      <c r="G46" s="51">
        <v>12800000</v>
      </c>
      <c r="H46" s="29">
        <v>12800000</v>
      </c>
      <c r="I46" s="29">
        <v>12800000</v>
      </c>
      <c r="J46" s="51">
        <v>12800000</v>
      </c>
      <c r="K46" s="29">
        <v>12785000</v>
      </c>
      <c r="L46" s="29"/>
      <c r="M46" s="29"/>
      <c r="N46" s="29"/>
      <c r="O46" s="51"/>
      <c r="P46" s="29"/>
      <c r="Q46" s="29"/>
      <c r="R46" s="27">
        <f t="shared" si="1"/>
        <v>63985000</v>
      </c>
      <c r="S46" s="28" t="str">
        <f t="shared" si="0"/>
        <v>OK</v>
      </c>
    </row>
    <row r="47" spans="1:19" hidden="1" x14ac:dyDescent="0.2">
      <c r="A47" s="24" t="str" cm="1">
        <f t="array" ref="A47">IFERROR(INDEX('BASE-'!$F$2:$F$6808,SMALL(IF(C$10='BASE-'!$C$2:$C$6808,ROW('BASE-'!$F$2:$F$6808)-MIN(ROW('BASE-'!$C$2:$C$6808))+1,""),ROW()-15)),"")</f>
        <v>INVERSION</v>
      </c>
      <c r="B47" s="24" t="str" cm="1">
        <f t="array" ref="B47">IFERROR(INDEX('BASE-'!$D$2:$D$6808,SMALL(IF(C$10='BASE-'!$C$2:$C$6808,ROW('BASE-'!$D$2:$D$6808)-MIN(ROW('BASE-'!$C$2:$C$6808))+1,""),ROW()-15)),"")</f>
        <v>2.3.3301.1603.202500000005545</v>
      </c>
      <c r="C47" s="24" t="str" cm="1">
        <f t="array" ref="C47">IFERROR(INDEX('BASE-'!$G$2:$G$6808,SMALL(IF(C$10='BASE-'!$C$2:$C$6808,ROW('BASE-'!$G$2:$G$6808)-MIN(ROW('BASE-'!$C$2:$C$6808))+1,""),ROW()-15)),"")</f>
        <v>CONSERVACIÓN Y RECUPERACIÓN DE LOS BIENES DE INTERÉS CULTURAL DE LOS TERRITORIOS NARP EN CARTAGENA DE INDIAS</v>
      </c>
      <c r="D47" s="48" t="str" cm="1">
        <f t="array" ref="D47">IFERROR(INDEX('BASE-'!$H$2:$H$6808,SMALL(IF(C$10='BASE-'!$C$2:$C$6808,ROW('BASE-'!$H$2:$H$6808)-MIN(ROW('BASE-'!$C$2:$C$6808))+1,""),ROW()-15)),"")</f>
        <v>1.2.1.0.00-001-Ingresos corrientes de Libre Destinación</v>
      </c>
      <c r="E47" s="47" cm="1">
        <f t="array" ref="E47">IFERROR(INDEX('BASE-'!$K$2:$K$6808,SMALL(IF(C$10='BASE-'!$C$2:$C$6808,ROW('BASE-'!$K$2:$K$6808)-MIN(ROW('BASE-'!$C$2:$C$6808))+1,""),ROW()-15)),"")</f>
        <v>10490791</v>
      </c>
      <c r="F47" s="29"/>
      <c r="G47" s="51">
        <v>10490791</v>
      </c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7">
        <f t="shared" si="1"/>
        <v>10490791</v>
      </c>
      <c r="S47" s="28" t="str">
        <f t="shared" si="0"/>
        <v>OK</v>
      </c>
    </row>
    <row r="48" spans="1:19" ht="33.75" hidden="1" x14ac:dyDescent="0.2">
      <c r="A48" s="24" t="str" cm="1">
        <f t="array" ref="A48">IFERROR(INDEX('BASE-'!$F$2:$F$6808,SMALL(IF(C$10='BASE-'!$C$2:$C$6808,ROW('BASE-'!$F$2:$F$6808)-MIN(ROW('BASE-'!$C$2:$C$6808))+1,""),ROW()-15)),"")</f>
        <v>INVERSION</v>
      </c>
      <c r="B48" s="24" t="str" cm="1">
        <f t="array" ref="B48">IFERROR(INDEX('BASE-'!$D$2:$D$6808,SMALL(IF(C$10='BASE-'!$C$2:$C$6808,ROW('BASE-'!$D$2:$D$6808)-MIN(ROW('BASE-'!$C$2:$C$6808))+1,""),ROW()-15)),"")</f>
        <v>2.3.3301.1603.202500000005498</v>
      </c>
      <c r="C48" s="50" t="str" cm="1">
        <f t="array" ref="C48">IFERROR(INDEX('BASE-'!$G$2:$G$6808,SMALL(IF(C$10='BASE-'!$C$2:$C$6808,ROW('BASE-'!$G$2:$G$6808)-MIN(ROW('BASE-'!$C$2:$C$6808))+1,""),ROW()-15)),"")</f>
        <v>IMPLEMENTACIÓN DE UNA ESTRATEGIA PARA LA PROTECCIÓN, DIVULGACIÓN, PRESERVACIÓN Y SALVAGUARDA DE LAS PRÁCTICAS, COSTUMBRES Y SABERES ANCESTRALES DE LOS PUEBLOS ORIGINARIOS DE LOS CABILDOS INDÍGENAS PRESENTES EN EL DISTRITO DE CARTAGENA DE INDIAS</v>
      </c>
      <c r="D48" s="48" t="str" cm="1">
        <f t="array" ref="D48">IFERROR(INDEX('BASE-'!$H$2:$H$6808,SMALL(IF(C$10='BASE-'!$C$2:$C$6808,ROW('BASE-'!$H$2:$H$6808)-MIN(ROW('BASE-'!$C$2:$C$6808))+1,""),ROW()-15)),"")</f>
        <v>1.2.1.0.00-001-Ingresos corrientes de Libre Destinación</v>
      </c>
      <c r="E48" s="47" cm="1">
        <f t="array" ref="E48">IFERROR(INDEX('BASE-'!$K$2:$K$6808,SMALL(IF(C$10='BASE-'!$C$2:$C$6808,ROW('BASE-'!$K$2:$K$6808)-MIN(ROW('BASE-'!$C$2:$C$6808))+1,""),ROW()-15)),"")</f>
        <v>10490791</v>
      </c>
      <c r="F48" s="29"/>
      <c r="G48" s="51">
        <v>10490791</v>
      </c>
      <c r="H48" s="29"/>
      <c r="I48" s="59"/>
      <c r="J48" s="29"/>
      <c r="K48" s="29"/>
      <c r="L48" s="29"/>
      <c r="M48" s="29"/>
      <c r="N48" s="29"/>
      <c r="O48" s="29"/>
      <c r="P48" s="29"/>
      <c r="Q48" s="29"/>
      <c r="R48" s="27">
        <f t="shared" ref="R48:R79" si="2">IF(E48="","",SUM(F48:Q48))</f>
        <v>10490791</v>
      </c>
      <c r="S48" s="28" t="str">
        <f t="shared" ref="S48:S79" si="3">+IFERROR(IF(ROUND(E48,0)=ROUND(R48,0),"OK",ROUND(E48,0)-ROUND(R48,0)),"")</f>
        <v>OK</v>
      </c>
    </row>
    <row r="49" spans="1:19" hidden="1" x14ac:dyDescent="0.2">
      <c r="A49" s="24" t="str" cm="1">
        <f t="array" ref="A49">IFERROR(INDEX('BASE-'!$F$2:$F$6808,SMALL(IF(C$10='BASE-'!$C$2:$C$6808,ROW('BASE-'!$F$2:$F$6808)-MIN(ROW('BASE-'!$C$2:$C$6808))+1,""),ROW()-15)),"")</f>
        <v>INVERSION</v>
      </c>
      <c r="B49" s="24" t="str" cm="1">
        <f t="array" ref="B49">IFERROR(INDEX('BASE-'!$D$2:$D$6808,SMALL(IF(C$10='BASE-'!$C$2:$C$6808,ROW('BASE-'!$D$2:$D$6808)-MIN(ROW('BASE-'!$C$2:$C$6808))+1,""),ROW()-15)),"")</f>
        <v>2.3.3301.1603.2024130010100</v>
      </c>
      <c r="C49" s="24" t="str" cm="1">
        <f t="array" ref="C49">IFERROR(INDEX('BASE-'!$G$2:$G$6808,SMALL(IF(C$10='BASE-'!$C$2:$C$6808,ROW('BASE-'!$G$2:$G$6808)-MIN(ROW('BASE-'!$C$2:$C$6808))+1,""),ROW()-15)),"")</f>
        <v>FORTALECIMIENTO DE LA ESTRATEGIA DE ESTIMULOS PARA EL FOMENTO Y DESARROLLO ARTISTICO, CULTURAL, CREATIVO E IMPULSO A LA ECONOMIA POPULAR EN TORNO AL ARTE Y PATRIMONIO EN EL DISTRITO DE    CARTAGENA DE INDIAS</v>
      </c>
      <c r="D49" s="48" t="str" cm="1">
        <f t="array" ref="D49">IFERROR(INDEX('BASE-'!$H$2:$H$6808,SMALL(IF(C$10='BASE-'!$C$2:$C$6808,ROW('BASE-'!$H$2:$H$6808)-MIN(ROW('BASE-'!$C$2:$C$6808))+1,""),ROW()-15)),"")</f>
        <v>1.3.3.8.02-95-057-- RB SGP CULTURA</v>
      </c>
      <c r="E49" s="25" cm="1">
        <f t="array" ref="E49">IFERROR(INDEX('BASE-'!$K$2:$K$6808,SMALL(IF(C$10='BASE-'!$C$2:$C$6808,ROW('BASE-'!$K$2:$K$6808)-MIN(ROW('BASE-'!$C$2:$C$6808))+1,""),ROW()-15)),"")</f>
        <v>2</v>
      </c>
      <c r="F49" s="29"/>
      <c r="G49" s="51"/>
      <c r="H49" s="29"/>
      <c r="I49" s="29"/>
      <c r="J49" s="51"/>
      <c r="K49" s="29"/>
      <c r="L49" s="29"/>
      <c r="M49" s="29">
        <v>2</v>
      </c>
      <c r="N49" s="29"/>
      <c r="O49" s="29"/>
      <c r="P49" s="29"/>
      <c r="Q49" s="29"/>
      <c r="R49" s="27">
        <f t="shared" si="2"/>
        <v>2</v>
      </c>
      <c r="S49" s="28" t="str">
        <f t="shared" si="3"/>
        <v>OK</v>
      </c>
    </row>
    <row r="50" spans="1:19" hidden="1" x14ac:dyDescent="0.2">
      <c r="A50" s="24" t="str" cm="1">
        <f t="array" ref="A50">IFERROR(INDEX('BASE-'!$F$2:$F$6808,SMALL(IF(C$10='BASE-'!$C$2:$C$6808,ROW('BASE-'!$F$2:$F$6808)-MIN(ROW('BASE-'!$C$2:$C$6808))+1,""),ROW()-15)),"")</f>
        <v>INVERSION</v>
      </c>
      <c r="B50" s="24" t="str" cm="1">
        <f t="array" ref="B50">IFERROR(INDEX('BASE-'!$D$2:$D$6808,SMALL(IF(C$10='BASE-'!$C$2:$C$6808,ROW('BASE-'!$D$2:$D$6808)-MIN(ROW('BASE-'!$C$2:$C$6808))+1,""),ROW()-15)),"")</f>
        <v>2.3.3301.1603.2024130010107</v>
      </c>
      <c r="C50" s="24" t="str" cm="1">
        <f t="array" ref="C50">IFERROR(INDEX('BASE-'!$G$2:$G$6808,SMALL(IF(C$10='BASE-'!$C$2:$C$6808,ROW('BASE-'!$G$2:$G$6808)-MIN(ROW('BASE-'!$C$2:$C$6808))+1,""),ROW()-15)),"")</f>
        <v>APROVECHAMIENTO DE LA INFRAESTRUCTURA CULTURAL EXISTENTE PARA LA IMPLEMENTACIÓN DE UNA AGENDA CULTURAL ARTICULADA Y PERMANENTE EN EL DISTRITO DE  CARTAGENA DE INDIAS</v>
      </c>
      <c r="D50" s="48" t="str" cm="1">
        <f t="array" ref="D50">IFERROR(INDEX('BASE-'!$H$2:$H$6808,SMALL(IF(C$10='BASE-'!$C$2:$C$6808,ROW('BASE-'!$H$2:$H$6808)-MIN(ROW('BASE-'!$C$2:$C$6808))+1,""),ROW()-15)),"")</f>
        <v>1.3.3.2.00-93-083-- RB DELINEACION 20% IPCC</v>
      </c>
      <c r="E50" s="25">
        <f>+'BASE-'!K828</f>
        <v>877135971</v>
      </c>
      <c r="F50" s="29"/>
      <c r="G50" s="51"/>
      <c r="H50" s="29"/>
      <c r="I50" s="29"/>
      <c r="J50" s="68"/>
      <c r="K50" s="29"/>
      <c r="L50" s="51">
        <v>877135971</v>
      </c>
      <c r="M50" s="29"/>
      <c r="N50" s="29"/>
      <c r="O50" s="29"/>
      <c r="P50" s="29"/>
      <c r="Q50" s="29"/>
      <c r="R50" s="27">
        <f t="shared" si="2"/>
        <v>877135971</v>
      </c>
      <c r="S50" s="28" t="str">
        <f t="shared" si="3"/>
        <v>OK</v>
      </c>
    </row>
    <row r="51" spans="1:19" hidden="1" x14ac:dyDescent="0.2">
      <c r="A51" s="24" t="str" cm="1">
        <f t="array" ref="A51">IFERROR(INDEX('BASE-'!$F$2:$F$6808,SMALL(IF(C$10='BASE-'!$C$2:$C$6808,ROW('BASE-'!$F$2:$F$6808)-MIN(ROW('BASE-'!$C$2:$C$6808))+1,""),ROW()-15)),"")</f>
        <v>INVERSION</v>
      </c>
      <c r="B51" s="24" t="str" cm="1">
        <f t="array" ref="B51">IFERROR(INDEX('BASE-'!$D$2:$D$6808,SMALL(IF(C$10='BASE-'!$C$2:$C$6808,ROW('BASE-'!$D$2:$D$6808)-MIN(ROW('BASE-'!$C$2:$C$6808))+1,""),ROW()-15)),"")</f>
        <v>2.3.3301.1603.2024130010107</v>
      </c>
      <c r="C51" s="24" t="str" cm="1">
        <f t="array" ref="C51">IFERROR(INDEX('BASE-'!$G$2:$G$6808,SMALL(IF(C$10='BASE-'!$C$2:$C$6808,ROW('BASE-'!$G$2:$G$6808)-MIN(ROW('BASE-'!$C$2:$C$6808))+1,""),ROW()-15)),"")</f>
        <v>APROVECHAMIENTO DE LA INFRAESTRUCTURA CULTURAL EXISTENTE PARA LA IMPLEMENTACIÓN DE UNA AGENDA CULTURAL ARTICULADA Y PERMANENTE EN EL DISTRITO DE  CARTAGENA DE INDIAS</v>
      </c>
      <c r="D51" s="48" t="str" cm="1">
        <f t="array" ref="D51">IFERROR(INDEX('BASE-'!$H$2:$H$6808,SMALL(IF(C$10='BASE-'!$C$2:$C$6808,ROW('BASE-'!$H$2:$H$6808)-MIN(ROW('BASE-'!$C$2:$C$6808))+1,""),ROW()-15)),"")</f>
        <v>1.3.3.3.12-95-134-- RB  ESPECTACULOS PUBLICO LEY 1493 DE 2011</v>
      </c>
      <c r="E51" s="25">
        <f>+'BASE-'!K829</f>
        <v>1321866686.21</v>
      </c>
      <c r="F51" s="29"/>
      <c r="G51" s="29"/>
      <c r="H51" s="29"/>
      <c r="I51" s="29"/>
      <c r="J51" s="68"/>
      <c r="K51" s="29"/>
      <c r="L51" s="51">
        <v>1321866686</v>
      </c>
      <c r="M51" s="51"/>
      <c r="N51" s="29"/>
      <c r="O51" s="29"/>
      <c r="P51" s="29"/>
      <c r="Q51" s="29"/>
      <c r="R51" s="27">
        <f t="shared" si="2"/>
        <v>1321866686</v>
      </c>
      <c r="S51" s="28" t="str">
        <f t="shared" si="3"/>
        <v>OK</v>
      </c>
    </row>
    <row r="52" spans="1:19" hidden="1" x14ac:dyDescent="0.2">
      <c r="A52" s="24" t="str" cm="1">
        <f t="array" ref="A52">IFERROR(INDEX('BASE-'!$F$2:$F$6808,SMALL(IF(C$10='BASE-'!$C$2:$C$6808,ROW('BASE-'!$F$2:$F$6808)-MIN(ROW('BASE-'!$C$2:$C$6808))+1,""),ROW()-15)),"")</f>
        <v>INVERSION</v>
      </c>
      <c r="B52" s="24" t="str" cm="1">
        <f t="array" ref="B52">IFERROR(INDEX('BASE-'!$D$2:$D$6808,SMALL(IF(C$10='BASE-'!$C$2:$C$6808,ROW('BASE-'!$D$2:$D$6808)-MIN(ROW('BASE-'!$C$2:$C$6808))+1,""),ROW()-15)),"")</f>
        <v>2.3.3301.1603.2024130010107</v>
      </c>
      <c r="C52" s="24" t="str" cm="1">
        <f t="array" ref="C52">IFERROR(INDEX('BASE-'!$G$2:$G$6808,SMALL(IF(C$10='BASE-'!$C$2:$C$6808,ROW('BASE-'!$G$2:$G$6808)-MIN(ROW('BASE-'!$C$2:$C$6808))+1,""),ROW()-15)),"")</f>
        <v>APROVECHAMIENTO DE LA INFRAESTRUCTURA CULTURAL EXISTENTE PARA LA IMPLEMENTACIÓN DE UNA AGENDA CULTURAL ARTICULADA Y PERMANENTE EN EL DISTRITO DE  CARTAGENA DE INDIAS</v>
      </c>
      <c r="D52" s="48" t="str" cm="1">
        <f t="array" ref="D52">IFERROR(INDEX('BASE-'!$H$2:$H$6808,SMALL(IF(C$10='BASE-'!$C$2:$C$6808,ROW('BASE-'!$H$2:$H$6808)-MIN(ROW('BASE-'!$C$2:$C$6808))+1,""),ROW()-15)),"")</f>
        <v>1.3.3.3.12-93-134-- RB  ESPECTACULOS PUBLICO LEY 1493 DE 2011</v>
      </c>
      <c r="E52" s="25" cm="1">
        <f t="array" ref="E52">IFERROR(INDEX('BASE-'!$K$2:$K$6808,SMALL(IF(C$10='BASE-'!$C$2:$C$6808,ROW('BASE-'!$K$2:$K$6808)-MIN(ROW('BASE-'!$C$2:$C$6808))+1,""),ROW()-15)),"")</f>
        <v>73084985.469999999</v>
      </c>
      <c r="F52" s="29"/>
      <c r="G52" s="29"/>
      <c r="H52" s="29"/>
      <c r="I52" s="29"/>
      <c r="J52" s="68"/>
      <c r="K52" s="29"/>
      <c r="L52" s="51">
        <v>73084985</v>
      </c>
      <c r="M52" s="29"/>
      <c r="N52" s="29"/>
      <c r="O52" s="29"/>
      <c r="P52" s="29"/>
      <c r="Q52" s="29"/>
      <c r="R52" s="27">
        <f t="shared" si="2"/>
        <v>73084985</v>
      </c>
      <c r="S52" s="28" t="str">
        <f t="shared" si="3"/>
        <v>OK</v>
      </c>
    </row>
    <row r="53" spans="1:19" hidden="1" x14ac:dyDescent="0.2">
      <c r="A53" s="24" t="str" cm="1">
        <f t="array" ref="A53">IFERROR(INDEX('BASE-'!$F$2:$F$6808,SMALL(IF(C$10='BASE-'!$C$2:$C$6808,ROW('BASE-'!$F$2:$F$6808)-MIN(ROW('BASE-'!$C$2:$C$6808))+1,""),ROW()-15)),"")</f>
        <v>INVERSION</v>
      </c>
      <c r="B53" s="24" t="str" cm="1">
        <f t="array" ref="B53">IFERROR(INDEX('BASE-'!$D$2:$D$6808,SMALL(IF(C$10='BASE-'!$C$2:$C$6808,ROW('BASE-'!$D$2:$D$6808)-MIN(ROW('BASE-'!$C$2:$C$6808))+1,""),ROW()-15)),"")</f>
        <v>2.3.3301.1603.2024130010113</v>
      </c>
      <c r="C53" s="24" t="str" cm="1">
        <f t="array" ref="C53">IFERROR(INDEX('BASE-'!$G$2:$G$6808,SMALL(IF(C$10='BASE-'!$C$2:$C$6808,ROW('BASE-'!$G$2:$G$6808)-MIN(ROW('BASE-'!$C$2:$C$6808))+1,""),ROW()-15)),"")</f>
        <v>DISE?O E IMPLEMENTACION DEL SISTEMA DISTRITAL DE FORMACION ARTISTICA Y CULTURAL EN EL DISTRITO DE  CARTAGENA DE INDIAS</v>
      </c>
      <c r="D53" s="48" t="str" cm="1">
        <f t="array" ref="D53">IFERROR(INDEX('BASE-'!$H$2:$H$6808,SMALL(IF(C$10='BASE-'!$C$2:$C$6808,ROW('BASE-'!$H$2:$H$6808)-MIN(ROW('BASE-'!$C$2:$C$6808))+1,""),ROW()-15)),"")</f>
        <v>1.2.4.3.02-057-- SGP CULTURA</v>
      </c>
      <c r="E53" s="25" cm="1">
        <f t="array" ref="E53">IFERROR(INDEX('BASE-'!$K$2:$K$6808,SMALL(IF(C$10='BASE-'!$C$2:$C$6808,ROW('BASE-'!$K$2:$K$6808)-MIN(ROW('BASE-'!$C$2:$C$6808))+1,""),ROW()-15)),"")</f>
        <v>274131254</v>
      </c>
      <c r="F53" s="29"/>
      <c r="G53" s="29"/>
      <c r="H53" s="29"/>
      <c r="I53" s="29"/>
      <c r="J53" s="66"/>
      <c r="K53" s="29"/>
      <c r="L53" s="51">
        <v>274131254</v>
      </c>
      <c r="M53" s="29"/>
      <c r="N53" s="29"/>
      <c r="O53" s="29"/>
      <c r="P53" s="29"/>
      <c r="Q53" s="29"/>
      <c r="R53" s="27">
        <f t="shared" si="2"/>
        <v>274131254</v>
      </c>
      <c r="S53" s="28" t="str">
        <f t="shared" si="3"/>
        <v>OK</v>
      </c>
    </row>
    <row r="54" spans="1:19" hidden="1" x14ac:dyDescent="0.2">
      <c r="A54" s="24" t="str" cm="1">
        <f t="array" ref="A54">IFERROR(INDEX('BASE-'!$F$2:$F$6808,SMALL(IF(C$10='BASE-'!$C$2:$C$6808,ROW('BASE-'!$F$2:$F$6808)-MIN(ROW('BASE-'!$C$2:$C$6808))+1,""),ROW()-15)),"")</f>
        <v>INVERSION</v>
      </c>
      <c r="B54" s="24" t="str" cm="1">
        <f t="array" ref="B54">IFERROR(INDEX('BASE-'!$D$2:$D$6808,SMALL(IF(C$10='BASE-'!$C$2:$C$6808,ROW('BASE-'!$D$2:$D$6808)-MIN(ROW('BASE-'!$C$2:$C$6808))+1,""),ROW()-15)),"")</f>
        <v>2.3.3301.1603.2024130010113</v>
      </c>
      <c r="C54" s="24" t="str" cm="1">
        <f t="array" ref="C54">IFERROR(INDEX('BASE-'!$G$2:$G$6808,SMALL(IF(C$10='BASE-'!$C$2:$C$6808,ROW('BASE-'!$G$2:$G$6808)-MIN(ROW('BASE-'!$C$2:$C$6808))+1,""),ROW()-15)),"")</f>
        <v>DISE?O E IMPLEMENTACION DEL SISTEMA DISTRITAL DE FORMACION ARTISTICA Y CULTURAL EN EL DISTRITO DE  CARTAGENA DE INDIAS</v>
      </c>
      <c r="D54" s="48" t="str" cm="1">
        <f t="array" ref="D54">IFERROR(INDEX('BASE-'!$H$2:$H$6808,SMALL(IF(C$10='BASE-'!$C$2:$C$6808,ROW('BASE-'!$H$2:$H$6808)-MIN(ROW('BASE-'!$C$2:$C$6808))+1,""),ROW()-15)),"")</f>
        <v>1.3.3.8.02-93-123-- RB RF SGP CULTURA</v>
      </c>
      <c r="E54" s="25" cm="1">
        <f t="array" ref="E54">IFERROR(INDEX('BASE-'!$K$2:$K$6808,SMALL(IF(C$10='BASE-'!$C$2:$C$6808,ROW('BASE-'!$K$2:$K$6808)-MIN(ROW('BASE-'!$C$2:$C$6808))+1,""),ROW()-15)),"")</f>
        <v>153359252.93000001</v>
      </c>
      <c r="F54" s="29"/>
      <c r="G54" s="29"/>
      <c r="H54" s="29"/>
      <c r="I54" s="29"/>
      <c r="J54" s="66"/>
      <c r="K54" s="29"/>
      <c r="L54" s="51">
        <v>153359253</v>
      </c>
      <c r="M54" s="29"/>
      <c r="N54" s="29"/>
      <c r="O54" s="29"/>
      <c r="P54" s="29"/>
      <c r="Q54" s="29"/>
      <c r="R54" s="27">
        <f t="shared" si="2"/>
        <v>153359253</v>
      </c>
      <c r="S54" s="28" t="str">
        <f t="shared" si="3"/>
        <v>OK</v>
      </c>
    </row>
    <row r="55" spans="1:19" x14ac:dyDescent="0.2">
      <c r="A55" s="24" t="str" cm="1">
        <f t="array" ref="A55">IFERROR(INDEX('BASE-'!$F$2:$F$6808,SMALL(IF(C$10='BASE-'!$C$2:$C$6808,ROW('BASE-'!$F$2:$F$6808)-MIN(ROW('BASE-'!$C$2:$C$6808))+1,""),ROW()-15)),"")</f>
        <v/>
      </c>
      <c r="B55" s="24" t="str" cm="1">
        <f t="array" ref="B55">IFERROR(INDEX('BASE-'!$D$2:$D$6808,SMALL(IF(C$10='BASE-'!$C$2:$C$6808,ROW('BASE-'!$D$2:$D$6808)-MIN(ROW('BASE-'!$C$2:$C$6808))+1,""),ROW()-15)),"")</f>
        <v/>
      </c>
      <c r="C55" s="24" t="str" cm="1">
        <f t="array" ref="C55">IFERROR(INDEX('BASE-'!$G$2:$G$6808,SMALL(IF(C$10='BASE-'!$C$2:$C$6808,ROW('BASE-'!$G$2:$G$6808)-MIN(ROW('BASE-'!$C$2:$C$6808))+1,""),ROW()-15)),"")</f>
        <v/>
      </c>
      <c r="D55" s="25" t="str" cm="1">
        <f t="array" ref="D55">IFERROR(INDEX('BASE-'!$H$2:$H$6808,SMALL(IF(C$10='BASE-'!$C$2:$C$6808,ROW('BASE-'!$H$2:$H$6808)-MIN(ROW('BASE-'!$C$2:$C$6808))+1,""),ROW()-15)),"")</f>
        <v/>
      </c>
      <c r="E55" s="25" t="str" cm="1">
        <f t="array" ref="E55">IFERROR(INDEX('BASE-'!$K$2:$K$6808,SMALL(IF(C$10='BASE-'!$C$2:$C$6808,ROW('BASE-'!$K$2:$K$6808)-MIN(ROW('BASE-'!$C$2:$C$6808))+1,""),ROW()-15)),"")</f>
        <v/>
      </c>
      <c r="F55" s="29"/>
      <c r="G55" s="65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7" t="str">
        <f t="shared" si="2"/>
        <v/>
      </c>
      <c r="S55" s="28" t="str">
        <f t="shared" si="3"/>
        <v/>
      </c>
    </row>
    <row r="56" spans="1:19" x14ac:dyDescent="0.2">
      <c r="A56" s="24" t="str" cm="1">
        <f t="array" ref="A56">IFERROR(INDEX('BASE-'!$F$2:$F$6808,SMALL(IF(C$10='BASE-'!$C$2:$C$6808,ROW('BASE-'!$F$2:$F$6808)-MIN(ROW('BASE-'!$C$2:$C$6808))+1,""),ROW()-15)),"")</f>
        <v/>
      </c>
      <c r="B56" s="24" t="str" cm="1">
        <f t="array" ref="B56">IFERROR(INDEX('BASE-'!$D$2:$D$6808,SMALL(IF(C$10='BASE-'!$C$2:$C$6808,ROW('BASE-'!$D$2:$D$6808)-MIN(ROW('BASE-'!$C$2:$C$6808))+1,""),ROW()-15)),"")</f>
        <v/>
      </c>
      <c r="C56" s="24" t="str" cm="1">
        <f t="array" ref="C56">IFERROR(INDEX('BASE-'!$G$2:$G$6808,SMALL(IF(C$10='BASE-'!$C$2:$C$6808,ROW('BASE-'!$G$2:$G$6808)-MIN(ROW('BASE-'!$C$2:$C$6808))+1,""),ROW()-15)),"")</f>
        <v/>
      </c>
      <c r="D56" s="25" t="str" cm="1">
        <f t="array" ref="D56">IFERROR(INDEX('BASE-'!$H$2:$H$6808,SMALL(IF(C$10='BASE-'!$C$2:$C$6808,ROW('BASE-'!$H$2:$H$6808)-MIN(ROW('BASE-'!$C$2:$C$6808))+1,""),ROW()-15)),"")</f>
        <v/>
      </c>
      <c r="E56" s="25" t="str" cm="1">
        <f t="array" ref="E56">IFERROR(INDEX('BASE-'!$K$2:$K$6808,SMALL(IF(C$10='BASE-'!$C$2:$C$6808,ROW('BASE-'!$K$2:$K$6808)-MIN(ROW('BASE-'!$C$2:$C$6808))+1,""),ROW()-15)),"")</f>
        <v/>
      </c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7" t="str">
        <f t="shared" si="2"/>
        <v/>
      </c>
      <c r="S56" s="28" t="str">
        <f t="shared" si="3"/>
        <v/>
      </c>
    </row>
    <row r="57" spans="1:19" x14ac:dyDescent="0.2">
      <c r="A57" s="24" t="str" cm="1">
        <f t="array" ref="A57">IFERROR(INDEX('BASE-'!$F$2:$F$6808,SMALL(IF(C$10='BASE-'!$C$2:$C$6808,ROW('BASE-'!$F$2:$F$6808)-MIN(ROW('BASE-'!$C$2:$C$6808))+1,""),ROW()-15)),"")</f>
        <v/>
      </c>
      <c r="B57" s="24" t="str" cm="1">
        <f t="array" ref="B57">IFERROR(INDEX('BASE-'!$D$2:$D$6808,SMALL(IF(C$10='BASE-'!$C$2:$C$6808,ROW('BASE-'!$D$2:$D$6808)-MIN(ROW('BASE-'!$C$2:$C$6808))+1,""),ROW()-15)),"")</f>
        <v/>
      </c>
      <c r="C57" s="24" t="str" cm="1">
        <f t="array" ref="C57">IFERROR(INDEX('BASE-'!$G$2:$G$6808,SMALL(IF(C$10='BASE-'!$C$2:$C$6808,ROW('BASE-'!$G$2:$G$6808)-MIN(ROW('BASE-'!$C$2:$C$6808))+1,""),ROW()-15)),"")</f>
        <v/>
      </c>
      <c r="D57" s="25" t="str" cm="1">
        <f t="array" ref="D57">IFERROR(INDEX('BASE-'!$H$2:$H$6808,SMALL(IF(C$10='BASE-'!$C$2:$C$6808,ROW('BASE-'!$H$2:$H$6808)-MIN(ROW('BASE-'!$C$2:$C$6808))+1,""),ROW()-15)),"")</f>
        <v/>
      </c>
      <c r="E57" s="25" t="str" cm="1">
        <f t="array" ref="E57">IFERROR(INDEX('BASE-'!$K$2:$K$6808,SMALL(IF(C$10='BASE-'!$C$2:$C$6808,ROW('BASE-'!$K$2:$K$6808)-MIN(ROW('BASE-'!$C$2:$C$6808))+1,""),ROW()-15)),"")</f>
        <v/>
      </c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7" t="str">
        <f t="shared" si="2"/>
        <v/>
      </c>
      <c r="S57" s="28" t="str">
        <f t="shared" si="3"/>
        <v/>
      </c>
    </row>
    <row r="58" spans="1:19" x14ac:dyDescent="0.2">
      <c r="A58" s="24" t="str" cm="1">
        <f t="array" ref="A58">IFERROR(INDEX('BASE-'!$F$2:$F$6808,SMALL(IF(C$10='BASE-'!$C$2:$C$6808,ROW('BASE-'!$F$2:$F$6808)-MIN(ROW('BASE-'!$C$2:$C$6808))+1,""),ROW()-15)),"")</f>
        <v/>
      </c>
      <c r="B58" s="24" t="str" cm="1">
        <f t="array" ref="B58">IFERROR(INDEX('BASE-'!$D$2:$D$6808,SMALL(IF(C$10='BASE-'!$C$2:$C$6808,ROW('BASE-'!$D$2:$D$6808)-MIN(ROW('BASE-'!$C$2:$C$6808))+1,""),ROW()-15)),"")</f>
        <v/>
      </c>
      <c r="C58" s="24" t="str" cm="1">
        <f t="array" ref="C58">IFERROR(INDEX('BASE-'!$G$2:$G$6808,SMALL(IF(C$10='BASE-'!$C$2:$C$6808,ROW('BASE-'!$G$2:$G$6808)-MIN(ROW('BASE-'!$C$2:$C$6808))+1,""),ROW()-15)),"")</f>
        <v/>
      </c>
      <c r="D58" s="25" t="str" cm="1">
        <f t="array" ref="D58">IFERROR(INDEX('BASE-'!$H$2:$H$6808,SMALL(IF(C$10='BASE-'!$C$2:$C$6808,ROW('BASE-'!$H$2:$H$6808)-MIN(ROW('BASE-'!$C$2:$C$6808))+1,""),ROW()-15)),"")</f>
        <v/>
      </c>
      <c r="E58" s="25" t="str" cm="1">
        <f t="array" ref="E58">IFERROR(INDEX('BASE-'!$K$2:$K$6808,SMALL(IF(C$10='BASE-'!$C$2:$C$6808,ROW('BASE-'!$K$2:$K$6808)-MIN(ROW('BASE-'!$C$2:$C$6808))+1,""),ROW()-15)),"")</f>
        <v/>
      </c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7" t="str">
        <f t="shared" si="2"/>
        <v/>
      </c>
      <c r="S58" s="28" t="str">
        <f t="shared" si="3"/>
        <v/>
      </c>
    </row>
    <row r="59" spans="1:19" x14ac:dyDescent="0.2">
      <c r="A59" s="24" t="str" cm="1">
        <f t="array" ref="A59">IFERROR(INDEX('BASE-'!$F$2:$F$6808,SMALL(IF(C$10='BASE-'!$C$2:$C$6808,ROW('BASE-'!$F$2:$F$6808)-MIN(ROW('BASE-'!$C$2:$C$6808))+1,""),ROW()-15)),"")</f>
        <v/>
      </c>
      <c r="B59" s="24" t="str" cm="1">
        <f t="array" ref="B59">IFERROR(INDEX('BASE-'!$D$2:$D$6808,SMALL(IF(C$10='BASE-'!$C$2:$C$6808,ROW('BASE-'!$D$2:$D$6808)-MIN(ROW('BASE-'!$C$2:$C$6808))+1,""),ROW()-15)),"")</f>
        <v/>
      </c>
      <c r="C59" s="24" t="str" cm="1">
        <f t="array" ref="C59">IFERROR(INDEX('BASE-'!$G$2:$G$6808,SMALL(IF(C$10='BASE-'!$C$2:$C$6808,ROW('BASE-'!$G$2:$G$6808)-MIN(ROW('BASE-'!$C$2:$C$6808))+1,""),ROW()-15)),"")</f>
        <v/>
      </c>
      <c r="D59" s="25" t="str" cm="1">
        <f t="array" ref="D59">IFERROR(INDEX('BASE-'!$H$2:$H$6808,SMALL(IF(C$10='BASE-'!$C$2:$C$6808,ROW('BASE-'!$H$2:$H$6808)-MIN(ROW('BASE-'!$C$2:$C$6808))+1,""),ROW()-15)),"")</f>
        <v/>
      </c>
      <c r="E59" s="25" t="str" cm="1">
        <f t="array" ref="E59">IFERROR(INDEX('BASE-'!$K$2:$K$6808,SMALL(IF(C$10='BASE-'!$C$2:$C$6808,ROW('BASE-'!$K$2:$K$6808)-MIN(ROW('BASE-'!$C$2:$C$6808))+1,""),ROW()-15)),"")</f>
        <v/>
      </c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7" t="str">
        <f t="shared" si="2"/>
        <v/>
      </c>
      <c r="S59" s="28" t="str">
        <f t="shared" si="3"/>
        <v/>
      </c>
    </row>
    <row r="60" spans="1:19" x14ac:dyDescent="0.2">
      <c r="A60" s="24" t="str" cm="1">
        <f t="array" ref="A60">IFERROR(INDEX('BASE-'!$F$2:$F$6808,SMALL(IF(C$10='BASE-'!$C$2:$C$6808,ROW('BASE-'!$F$2:$F$6808)-MIN(ROW('BASE-'!$C$2:$C$6808))+1,""),ROW()-15)),"")</f>
        <v/>
      </c>
      <c r="B60" s="24" t="str" cm="1">
        <f t="array" ref="B60">IFERROR(INDEX('BASE-'!$D$2:$D$6808,SMALL(IF(C$10='BASE-'!$C$2:$C$6808,ROW('BASE-'!$D$2:$D$6808)-MIN(ROW('BASE-'!$C$2:$C$6808))+1,""),ROW()-15)),"")</f>
        <v/>
      </c>
      <c r="C60" s="24" t="str" cm="1">
        <f t="array" ref="C60">IFERROR(INDEX('BASE-'!$G$2:$G$6808,SMALL(IF(C$10='BASE-'!$C$2:$C$6808,ROW('BASE-'!$G$2:$G$6808)-MIN(ROW('BASE-'!$C$2:$C$6808))+1,""),ROW()-15)),"")</f>
        <v/>
      </c>
      <c r="D60" s="25" t="str" cm="1">
        <f t="array" ref="D60">IFERROR(INDEX('BASE-'!$H$2:$H$6808,SMALL(IF(C$10='BASE-'!$C$2:$C$6808,ROW('BASE-'!$H$2:$H$6808)-MIN(ROW('BASE-'!$C$2:$C$6808))+1,""),ROW()-15)),"")</f>
        <v/>
      </c>
      <c r="E60" s="25" t="str" cm="1">
        <f t="array" ref="E60">IFERROR(INDEX('BASE-'!$K$2:$K$6808,SMALL(IF(C$10='BASE-'!$C$2:$C$6808,ROW('BASE-'!$K$2:$K$6808)-MIN(ROW('BASE-'!$C$2:$C$6808))+1,""),ROW()-15)),"")</f>
        <v/>
      </c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7" t="str">
        <f t="shared" si="2"/>
        <v/>
      </c>
      <c r="S60" s="28" t="str">
        <f t="shared" si="3"/>
        <v/>
      </c>
    </row>
    <row r="61" spans="1:19" x14ac:dyDescent="0.2">
      <c r="A61" s="24" t="str" cm="1">
        <f t="array" ref="A61">IFERROR(INDEX('BASE-'!$F$2:$F$6808,SMALL(IF(C$10='BASE-'!$C$2:$C$6808,ROW('BASE-'!$F$2:$F$6808)-MIN(ROW('BASE-'!$C$2:$C$6808))+1,""),ROW()-15)),"")</f>
        <v/>
      </c>
      <c r="B61" s="24" t="str" cm="1">
        <f t="array" ref="B61">IFERROR(INDEX('BASE-'!$D$2:$D$6808,SMALL(IF(C$10='BASE-'!$C$2:$C$6808,ROW('BASE-'!$D$2:$D$6808)-MIN(ROW('BASE-'!$C$2:$C$6808))+1,""),ROW()-15)),"")</f>
        <v/>
      </c>
      <c r="C61" s="24" t="str" cm="1">
        <f t="array" ref="C61">IFERROR(INDEX('BASE-'!$G$2:$G$6808,SMALL(IF(C$10='BASE-'!$C$2:$C$6808,ROW('BASE-'!$G$2:$G$6808)-MIN(ROW('BASE-'!$C$2:$C$6808))+1,""),ROW()-15)),"")</f>
        <v/>
      </c>
      <c r="D61" s="25" t="str" cm="1">
        <f t="array" ref="D61">IFERROR(INDEX('BASE-'!$H$2:$H$6808,SMALL(IF(C$10='BASE-'!$C$2:$C$6808,ROW('BASE-'!$H$2:$H$6808)-MIN(ROW('BASE-'!$C$2:$C$6808))+1,""),ROW()-15)),"")</f>
        <v/>
      </c>
      <c r="E61" s="25" t="str" cm="1">
        <f t="array" ref="E61">IFERROR(INDEX('BASE-'!$K$2:$K$6808,SMALL(IF(C$10='BASE-'!$C$2:$C$6808,ROW('BASE-'!$K$2:$K$6808)-MIN(ROW('BASE-'!$C$2:$C$6808))+1,""),ROW()-15)),"")</f>
        <v/>
      </c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7" t="str">
        <f t="shared" si="2"/>
        <v/>
      </c>
      <c r="S61" s="28" t="str">
        <f t="shared" si="3"/>
        <v/>
      </c>
    </row>
    <row r="62" spans="1:19" x14ac:dyDescent="0.2">
      <c r="A62" s="24" t="str" cm="1">
        <f t="array" ref="A62">IFERROR(INDEX('BASE-'!$F$2:$F$6808,SMALL(IF(C$10='BASE-'!$C$2:$C$6808,ROW('BASE-'!$F$2:$F$6808)-MIN(ROW('BASE-'!$C$2:$C$6808))+1,""),ROW()-15)),"")</f>
        <v/>
      </c>
      <c r="B62" s="24" t="str" cm="1">
        <f t="array" ref="B62">IFERROR(INDEX('BASE-'!$D$2:$D$6808,SMALL(IF(C$10='BASE-'!$C$2:$C$6808,ROW('BASE-'!$D$2:$D$6808)-MIN(ROW('BASE-'!$C$2:$C$6808))+1,""),ROW()-15)),"")</f>
        <v/>
      </c>
      <c r="C62" s="24" t="str" cm="1">
        <f t="array" ref="C62">IFERROR(INDEX('BASE-'!$G$2:$G$6808,SMALL(IF(C$10='BASE-'!$C$2:$C$6808,ROW('BASE-'!$G$2:$G$6808)-MIN(ROW('BASE-'!$C$2:$C$6808))+1,""),ROW()-15)),"")</f>
        <v/>
      </c>
      <c r="D62" s="25" t="str" cm="1">
        <f t="array" ref="D62">IFERROR(INDEX('BASE-'!$H$2:$H$6808,SMALL(IF(C$10='BASE-'!$C$2:$C$6808,ROW('BASE-'!$H$2:$H$6808)-MIN(ROW('BASE-'!$C$2:$C$6808))+1,""),ROW()-15)),"")</f>
        <v/>
      </c>
      <c r="E62" s="25" t="str" cm="1">
        <f t="array" ref="E62">IFERROR(INDEX('BASE-'!$K$2:$K$6808,SMALL(IF(C$10='BASE-'!$C$2:$C$6808,ROW('BASE-'!$K$2:$K$6808)-MIN(ROW('BASE-'!$C$2:$C$6808))+1,""),ROW()-15)),"")</f>
        <v/>
      </c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7" t="str">
        <f t="shared" si="2"/>
        <v/>
      </c>
      <c r="S62" s="28" t="str">
        <f t="shared" si="3"/>
        <v/>
      </c>
    </row>
    <row r="63" spans="1:19" x14ac:dyDescent="0.2">
      <c r="A63" s="24" t="str" cm="1">
        <f t="array" ref="A63">IFERROR(INDEX('BASE-'!$F$2:$F$6808,SMALL(IF(C$10='BASE-'!$C$2:$C$6808,ROW('BASE-'!$F$2:$F$6808)-MIN(ROW('BASE-'!$C$2:$C$6808))+1,""),ROW()-15)),"")</f>
        <v/>
      </c>
      <c r="B63" s="24" t="str" cm="1">
        <f t="array" ref="B63">IFERROR(INDEX('BASE-'!$D$2:$D$6808,SMALL(IF(C$10='BASE-'!$C$2:$C$6808,ROW('BASE-'!$D$2:$D$6808)-MIN(ROW('BASE-'!$C$2:$C$6808))+1,""),ROW()-15)),"")</f>
        <v/>
      </c>
      <c r="C63" s="24" t="str" cm="1">
        <f t="array" ref="C63">IFERROR(INDEX('BASE-'!$G$2:$G$6808,SMALL(IF(C$10='BASE-'!$C$2:$C$6808,ROW('BASE-'!$G$2:$G$6808)-MIN(ROW('BASE-'!$C$2:$C$6808))+1,""),ROW()-15)),"")</f>
        <v/>
      </c>
      <c r="D63" s="25" t="str" cm="1">
        <f t="array" ref="D63">IFERROR(INDEX('BASE-'!$H$2:$H$6808,SMALL(IF(C$10='BASE-'!$C$2:$C$6808,ROW('BASE-'!$H$2:$H$6808)-MIN(ROW('BASE-'!$C$2:$C$6808))+1,""),ROW()-15)),"")</f>
        <v/>
      </c>
      <c r="E63" s="25" t="str" cm="1">
        <f t="array" ref="E63">IFERROR(INDEX('BASE-'!$K$2:$K$6808,SMALL(IF(C$10='BASE-'!$C$2:$C$6808,ROW('BASE-'!$K$2:$K$6808)-MIN(ROW('BASE-'!$C$2:$C$6808))+1,""),ROW()-15)),"")</f>
        <v/>
      </c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7" t="str">
        <f t="shared" si="2"/>
        <v/>
      </c>
      <c r="S63" s="28" t="str">
        <f t="shared" si="3"/>
        <v/>
      </c>
    </row>
    <row r="64" spans="1:19" x14ac:dyDescent="0.2">
      <c r="A64" s="24" t="str" cm="1">
        <f t="array" ref="A64">IFERROR(INDEX('BASE-'!$F$2:$F$6808,SMALL(IF(C$10='BASE-'!$C$2:$C$6808,ROW('BASE-'!$F$2:$F$6808)-MIN(ROW('BASE-'!$C$2:$C$6808))+1,""),ROW()-15)),"")</f>
        <v/>
      </c>
      <c r="B64" s="24" t="str" cm="1">
        <f t="array" ref="B64">IFERROR(INDEX('BASE-'!$D$2:$D$6808,SMALL(IF(C$10='BASE-'!$C$2:$C$6808,ROW('BASE-'!$D$2:$D$6808)-MIN(ROW('BASE-'!$C$2:$C$6808))+1,""),ROW()-15)),"")</f>
        <v/>
      </c>
      <c r="C64" s="24" t="str" cm="1">
        <f t="array" ref="C64">IFERROR(INDEX('BASE-'!$G$2:$G$6808,SMALL(IF(C$10='BASE-'!$C$2:$C$6808,ROW('BASE-'!$G$2:$G$6808)-MIN(ROW('BASE-'!$C$2:$C$6808))+1,""),ROW()-15)),"")</f>
        <v/>
      </c>
      <c r="D64" s="25" t="str" cm="1">
        <f t="array" ref="D64">IFERROR(INDEX('BASE-'!$H$2:$H$6808,SMALL(IF(C$10='BASE-'!$C$2:$C$6808,ROW('BASE-'!$H$2:$H$6808)-MIN(ROW('BASE-'!$C$2:$C$6808))+1,""),ROW()-15)),"")</f>
        <v/>
      </c>
      <c r="E64" s="25" t="str" cm="1">
        <f t="array" ref="E64">IFERROR(INDEX('BASE-'!$K$2:$K$6808,SMALL(IF(C$10='BASE-'!$C$2:$C$6808,ROW('BASE-'!$K$2:$K$6808)-MIN(ROW('BASE-'!$C$2:$C$6808))+1,""),ROW()-15)),"")</f>
        <v/>
      </c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7" t="str">
        <f t="shared" si="2"/>
        <v/>
      </c>
      <c r="S64" s="28" t="str">
        <f t="shared" si="3"/>
        <v/>
      </c>
    </row>
    <row r="65" spans="1:19" x14ac:dyDescent="0.2">
      <c r="A65" s="24" t="str" cm="1">
        <f t="array" ref="A65">IFERROR(INDEX('BASE-'!$F$2:$F$6808,SMALL(IF(C$10='BASE-'!$C$2:$C$6808,ROW('BASE-'!$F$2:$F$6808)-MIN(ROW('BASE-'!$C$2:$C$6808))+1,""),ROW()-15)),"")</f>
        <v/>
      </c>
      <c r="B65" s="24" t="str" cm="1">
        <f t="array" ref="B65">IFERROR(INDEX('BASE-'!$D$2:$D$6808,SMALL(IF(C$10='BASE-'!$C$2:$C$6808,ROW('BASE-'!$D$2:$D$6808)-MIN(ROW('BASE-'!$C$2:$C$6808))+1,""),ROW()-15)),"")</f>
        <v/>
      </c>
      <c r="C65" s="24" t="str" cm="1">
        <f t="array" ref="C65">IFERROR(INDEX('BASE-'!$G$2:$G$6808,SMALL(IF(C$10='BASE-'!$C$2:$C$6808,ROW('BASE-'!$G$2:$G$6808)-MIN(ROW('BASE-'!$C$2:$C$6808))+1,""),ROW()-15)),"")</f>
        <v/>
      </c>
      <c r="D65" s="25" t="str" cm="1">
        <f t="array" ref="D65">IFERROR(INDEX('BASE-'!$H$2:$H$6808,SMALL(IF(C$10='BASE-'!$C$2:$C$6808,ROW('BASE-'!$H$2:$H$6808)-MIN(ROW('BASE-'!$C$2:$C$6808))+1,""),ROW()-15)),"")</f>
        <v/>
      </c>
      <c r="E65" s="25" t="str" cm="1">
        <f t="array" ref="E65">IFERROR(INDEX('BASE-'!$K$2:$K$6808,SMALL(IF(C$10='BASE-'!$C$2:$C$6808,ROW('BASE-'!$K$2:$K$6808)-MIN(ROW('BASE-'!$C$2:$C$6808))+1,""),ROW()-15)),"")</f>
        <v/>
      </c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7" t="str">
        <f t="shared" si="2"/>
        <v/>
      </c>
      <c r="S65" s="28" t="str">
        <f t="shared" si="3"/>
        <v/>
      </c>
    </row>
    <row r="66" spans="1:19" x14ac:dyDescent="0.2">
      <c r="A66" s="24" t="str" cm="1">
        <f t="array" ref="A66">IFERROR(INDEX('BASE-'!$F$2:$F$6808,SMALL(IF(C$10='BASE-'!$C$2:$C$6808,ROW('BASE-'!$F$2:$F$6808)-MIN(ROW('BASE-'!$C$2:$C$6808))+1,""),ROW()-15)),"")</f>
        <v/>
      </c>
      <c r="B66" s="24" t="str" cm="1">
        <f t="array" ref="B66">IFERROR(INDEX('BASE-'!$D$2:$D$6808,SMALL(IF(C$10='BASE-'!$C$2:$C$6808,ROW('BASE-'!$D$2:$D$6808)-MIN(ROW('BASE-'!$C$2:$C$6808))+1,""),ROW()-15)),"")</f>
        <v/>
      </c>
      <c r="C66" s="24" t="str" cm="1">
        <f t="array" ref="C66">IFERROR(INDEX('BASE-'!$G$2:$G$6808,SMALL(IF(C$10='BASE-'!$C$2:$C$6808,ROW('BASE-'!$G$2:$G$6808)-MIN(ROW('BASE-'!$C$2:$C$6808))+1,""),ROW()-15)),"")</f>
        <v/>
      </c>
      <c r="D66" s="25" t="str" cm="1">
        <f t="array" ref="D66">IFERROR(INDEX('BASE-'!$H$2:$H$6808,SMALL(IF(C$10='BASE-'!$C$2:$C$6808,ROW('BASE-'!$H$2:$H$6808)-MIN(ROW('BASE-'!$C$2:$C$6808))+1,""),ROW()-15)),"")</f>
        <v/>
      </c>
      <c r="E66" s="25" t="str" cm="1">
        <f t="array" ref="E66">IFERROR(INDEX('BASE-'!$K$2:$K$6808,SMALL(IF(C$10='BASE-'!$C$2:$C$6808,ROW('BASE-'!$K$2:$K$6808)-MIN(ROW('BASE-'!$C$2:$C$6808))+1,""),ROW()-15)),"")</f>
        <v/>
      </c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7" t="str">
        <f t="shared" si="2"/>
        <v/>
      </c>
      <c r="S66" s="28" t="str">
        <f t="shared" si="3"/>
        <v/>
      </c>
    </row>
    <row r="67" spans="1:19" x14ac:dyDescent="0.2">
      <c r="A67" s="24" t="str" cm="1">
        <f t="array" ref="A67">IFERROR(INDEX('BASE-'!$F$2:$F$6808,SMALL(IF(C$10='BASE-'!$C$2:$C$6808,ROW('BASE-'!$F$2:$F$6808)-MIN(ROW('BASE-'!$C$2:$C$6808))+1,""),ROW()-15)),"")</f>
        <v/>
      </c>
      <c r="B67" s="24" t="str" cm="1">
        <f t="array" ref="B67">IFERROR(INDEX('BASE-'!$D$2:$D$6808,SMALL(IF(C$10='BASE-'!$C$2:$C$6808,ROW('BASE-'!$D$2:$D$6808)-MIN(ROW('BASE-'!$C$2:$C$6808))+1,""),ROW()-15)),"")</f>
        <v/>
      </c>
      <c r="C67" s="24" t="str" cm="1">
        <f t="array" ref="C67">IFERROR(INDEX('BASE-'!$G$2:$G$6808,SMALL(IF(C$10='BASE-'!$C$2:$C$6808,ROW('BASE-'!$G$2:$G$6808)-MIN(ROW('BASE-'!$C$2:$C$6808))+1,""),ROW()-15)),"")</f>
        <v/>
      </c>
      <c r="D67" s="25" t="str" cm="1">
        <f t="array" ref="D67">IFERROR(INDEX('BASE-'!$H$2:$H$6808,SMALL(IF(C$10='BASE-'!$C$2:$C$6808,ROW('BASE-'!$H$2:$H$6808)-MIN(ROW('BASE-'!$C$2:$C$6808))+1,""),ROW()-15)),"")</f>
        <v/>
      </c>
      <c r="E67" s="25" t="str" cm="1">
        <f t="array" ref="E67">IFERROR(INDEX('BASE-'!$K$2:$K$6808,SMALL(IF(C$10='BASE-'!$C$2:$C$6808,ROW('BASE-'!$K$2:$K$6808)-MIN(ROW('BASE-'!$C$2:$C$6808))+1,""),ROW()-15)),"")</f>
        <v/>
      </c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7" t="str">
        <f t="shared" si="2"/>
        <v/>
      </c>
      <c r="S67" s="28" t="str">
        <f t="shared" si="3"/>
        <v/>
      </c>
    </row>
    <row r="68" spans="1:19" x14ac:dyDescent="0.2">
      <c r="A68" s="24" t="str" cm="1">
        <f t="array" ref="A68">IFERROR(INDEX('BASE-'!$F$2:$F$6808,SMALL(IF(C$10='BASE-'!$C$2:$C$6808,ROW('BASE-'!$F$2:$F$6808)-MIN(ROW('BASE-'!$C$2:$C$6808))+1,""),ROW()-15)),"")</f>
        <v/>
      </c>
      <c r="B68" s="24" t="str" cm="1">
        <f t="array" ref="B68">IFERROR(INDEX('BASE-'!$D$2:$D$6808,SMALL(IF(C$10='BASE-'!$C$2:$C$6808,ROW('BASE-'!$D$2:$D$6808)-MIN(ROW('BASE-'!$C$2:$C$6808))+1,""),ROW()-15)),"")</f>
        <v/>
      </c>
      <c r="C68" s="24" t="str" cm="1">
        <f t="array" ref="C68">IFERROR(INDEX('BASE-'!$G$2:$G$6808,SMALL(IF(C$10='BASE-'!$C$2:$C$6808,ROW('BASE-'!$G$2:$G$6808)-MIN(ROW('BASE-'!$C$2:$C$6808))+1,""),ROW()-15)),"")</f>
        <v/>
      </c>
      <c r="D68" s="25" t="str" cm="1">
        <f t="array" ref="D68">IFERROR(INDEX('BASE-'!$H$2:$H$6808,SMALL(IF(C$10='BASE-'!$C$2:$C$6808,ROW('BASE-'!$H$2:$H$6808)-MIN(ROW('BASE-'!$C$2:$C$6808))+1,""),ROW()-15)),"")</f>
        <v/>
      </c>
      <c r="E68" s="25" t="str" cm="1">
        <f t="array" ref="E68">IFERROR(INDEX('BASE-'!$K$2:$K$6808,SMALL(IF(C$10='BASE-'!$C$2:$C$6808,ROW('BASE-'!$K$2:$K$6808)-MIN(ROW('BASE-'!$C$2:$C$6808))+1,""),ROW()-15)),"")</f>
        <v/>
      </c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7" t="str">
        <f t="shared" si="2"/>
        <v/>
      </c>
      <c r="S68" s="28" t="str">
        <f t="shared" si="3"/>
        <v/>
      </c>
    </row>
    <row r="69" spans="1:19" x14ac:dyDescent="0.2">
      <c r="A69" s="24" t="str" cm="1">
        <f t="array" ref="A69">IFERROR(INDEX('BASE-'!$F$2:$F$6808,SMALL(IF(C$10='BASE-'!$C$2:$C$6808,ROW('BASE-'!$F$2:$F$6808)-MIN(ROW('BASE-'!$C$2:$C$6808))+1,""),ROW()-15)),"")</f>
        <v/>
      </c>
      <c r="B69" s="24" t="str" cm="1">
        <f t="array" ref="B69">IFERROR(INDEX('BASE-'!$D$2:$D$6808,SMALL(IF(C$10='BASE-'!$C$2:$C$6808,ROW('BASE-'!$D$2:$D$6808)-MIN(ROW('BASE-'!$C$2:$C$6808))+1,""),ROW()-15)),"")</f>
        <v/>
      </c>
      <c r="C69" s="24" t="str" cm="1">
        <f t="array" ref="C69">IFERROR(INDEX('BASE-'!$G$2:$G$6808,SMALL(IF(C$10='BASE-'!$C$2:$C$6808,ROW('BASE-'!$G$2:$G$6808)-MIN(ROW('BASE-'!$C$2:$C$6808))+1,""),ROW()-15)),"")</f>
        <v/>
      </c>
      <c r="D69" s="25" t="str" cm="1">
        <f t="array" ref="D69">IFERROR(INDEX('BASE-'!$H$2:$H$6808,SMALL(IF(C$10='BASE-'!$C$2:$C$6808,ROW('BASE-'!$H$2:$H$6808)-MIN(ROW('BASE-'!$C$2:$C$6808))+1,""),ROW()-15)),"")</f>
        <v/>
      </c>
      <c r="E69" s="25" t="str" cm="1">
        <f t="array" ref="E69">IFERROR(INDEX('BASE-'!$K$2:$K$6808,SMALL(IF(C$10='BASE-'!$C$2:$C$6808,ROW('BASE-'!$K$2:$K$6808)-MIN(ROW('BASE-'!$C$2:$C$6808))+1,""),ROW()-15)),"")</f>
        <v/>
      </c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7" t="str">
        <f t="shared" si="2"/>
        <v/>
      </c>
      <c r="S69" s="28" t="str">
        <f t="shared" si="3"/>
        <v/>
      </c>
    </row>
    <row r="70" spans="1:19" x14ac:dyDescent="0.2">
      <c r="A70" s="24" t="str" cm="1">
        <f t="array" ref="A70">IFERROR(INDEX('BASE-'!$F$2:$F$6808,SMALL(IF(C$10='BASE-'!$C$2:$C$6808,ROW('BASE-'!$F$2:$F$6808)-MIN(ROW('BASE-'!$C$2:$C$6808))+1,""),ROW()-15)),"")</f>
        <v/>
      </c>
      <c r="B70" s="24" t="str" cm="1">
        <f t="array" ref="B70">IFERROR(INDEX('BASE-'!$D$2:$D$6808,SMALL(IF(C$10='BASE-'!$C$2:$C$6808,ROW('BASE-'!$D$2:$D$6808)-MIN(ROW('BASE-'!$C$2:$C$6808))+1,""),ROW()-15)),"")</f>
        <v/>
      </c>
      <c r="C70" s="24" t="str" cm="1">
        <f t="array" ref="C70">IFERROR(INDEX('BASE-'!$G$2:$G$6808,SMALL(IF(C$10='BASE-'!$C$2:$C$6808,ROW('BASE-'!$G$2:$G$6808)-MIN(ROW('BASE-'!$C$2:$C$6808))+1,""),ROW()-15)),"")</f>
        <v/>
      </c>
      <c r="D70" s="25" t="str" cm="1">
        <f t="array" ref="D70">IFERROR(INDEX('BASE-'!$H$2:$H$6808,SMALL(IF(C$10='BASE-'!$C$2:$C$6808,ROW('BASE-'!$H$2:$H$6808)-MIN(ROW('BASE-'!$C$2:$C$6808))+1,""),ROW()-15)),"")</f>
        <v/>
      </c>
      <c r="E70" s="25" t="str" cm="1">
        <f t="array" ref="E70">IFERROR(INDEX('BASE-'!$K$2:$K$6808,SMALL(IF(C$10='BASE-'!$C$2:$C$6808,ROW('BASE-'!$K$2:$K$6808)-MIN(ROW('BASE-'!$C$2:$C$6808))+1,""),ROW()-15)),"")</f>
        <v/>
      </c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7" t="str">
        <f t="shared" si="2"/>
        <v/>
      </c>
      <c r="S70" s="28" t="str">
        <f t="shared" si="3"/>
        <v/>
      </c>
    </row>
    <row r="71" spans="1:19" x14ac:dyDescent="0.2">
      <c r="A71" s="24" t="str" cm="1">
        <f t="array" ref="A71">IFERROR(INDEX('BASE-'!$F$2:$F$6808,SMALL(IF(C$10='BASE-'!$C$2:$C$6808,ROW('BASE-'!$F$2:$F$6808)-MIN(ROW('BASE-'!$C$2:$C$6808))+1,""),ROW()-15)),"")</f>
        <v/>
      </c>
      <c r="B71" s="24" t="str" cm="1">
        <f t="array" ref="B71">IFERROR(INDEX('BASE-'!$D$2:$D$6808,SMALL(IF(C$10='BASE-'!$C$2:$C$6808,ROW('BASE-'!$D$2:$D$6808)-MIN(ROW('BASE-'!$C$2:$C$6808))+1,""),ROW()-15)),"")</f>
        <v/>
      </c>
      <c r="C71" s="24" t="str" cm="1">
        <f t="array" ref="C71">IFERROR(INDEX('BASE-'!$G$2:$G$6808,SMALL(IF(C$10='BASE-'!$C$2:$C$6808,ROW('BASE-'!$G$2:$G$6808)-MIN(ROW('BASE-'!$C$2:$C$6808))+1,""),ROW()-15)),"")</f>
        <v/>
      </c>
      <c r="D71" s="25" t="str" cm="1">
        <f t="array" ref="D71">IFERROR(INDEX('BASE-'!$H$2:$H$6808,SMALL(IF(C$10='BASE-'!$C$2:$C$6808,ROW('BASE-'!$H$2:$H$6808)-MIN(ROW('BASE-'!$C$2:$C$6808))+1,""),ROW()-15)),"")</f>
        <v/>
      </c>
      <c r="E71" s="25" t="str" cm="1">
        <f t="array" ref="E71">IFERROR(INDEX('BASE-'!$K$2:$K$6808,SMALL(IF(C$10='BASE-'!$C$2:$C$6808,ROW('BASE-'!$K$2:$K$6808)-MIN(ROW('BASE-'!$C$2:$C$6808))+1,""),ROW()-15)),"")</f>
        <v/>
      </c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7" t="str">
        <f t="shared" si="2"/>
        <v/>
      </c>
      <c r="S71" s="28" t="str">
        <f t="shared" si="3"/>
        <v/>
      </c>
    </row>
    <row r="72" spans="1:19" x14ac:dyDescent="0.2">
      <c r="A72" s="24" t="str" cm="1">
        <f t="array" ref="A72">IFERROR(INDEX('BASE-'!$F$2:$F$6808,SMALL(IF(C$10='BASE-'!$C$2:$C$6808,ROW('BASE-'!$F$2:$F$6808)-MIN(ROW('BASE-'!$C$2:$C$6808))+1,""),ROW()-15)),"")</f>
        <v/>
      </c>
      <c r="B72" s="24" t="str" cm="1">
        <f t="array" ref="B72">IFERROR(INDEX('BASE-'!$D$2:$D$6808,SMALL(IF(C$10='BASE-'!$C$2:$C$6808,ROW('BASE-'!$D$2:$D$6808)-MIN(ROW('BASE-'!$C$2:$C$6808))+1,""),ROW()-15)),"")</f>
        <v/>
      </c>
      <c r="C72" s="24" t="str" cm="1">
        <f t="array" ref="C72">IFERROR(INDEX('BASE-'!$G$2:$G$6808,SMALL(IF(C$10='BASE-'!$C$2:$C$6808,ROW('BASE-'!$G$2:$G$6808)-MIN(ROW('BASE-'!$C$2:$C$6808))+1,""),ROW()-15)),"")</f>
        <v/>
      </c>
      <c r="D72" s="25" t="str" cm="1">
        <f t="array" ref="D72">IFERROR(INDEX('BASE-'!$H$2:$H$6808,SMALL(IF(C$10='BASE-'!$C$2:$C$6808,ROW('BASE-'!$H$2:$H$6808)-MIN(ROW('BASE-'!$C$2:$C$6808))+1,""),ROW()-15)),"")</f>
        <v/>
      </c>
      <c r="E72" s="25" t="str" cm="1">
        <f t="array" ref="E72">IFERROR(INDEX('BASE-'!$K$2:$K$6808,SMALL(IF(C$10='BASE-'!$C$2:$C$6808,ROW('BASE-'!$K$2:$K$6808)-MIN(ROW('BASE-'!$C$2:$C$6808))+1,""),ROW()-15)),"")</f>
        <v/>
      </c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7" t="str">
        <f t="shared" si="2"/>
        <v/>
      </c>
      <c r="S72" s="28" t="str">
        <f t="shared" si="3"/>
        <v/>
      </c>
    </row>
    <row r="73" spans="1:19" x14ac:dyDescent="0.2">
      <c r="A73" s="24" t="str" cm="1">
        <f t="array" ref="A73">IFERROR(INDEX('BASE-'!$F$2:$F$6808,SMALL(IF(C$10='BASE-'!$C$2:$C$6808,ROW('BASE-'!$F$2:$F$6808)-MIN(ROW('BASE-'!$C$2:$C$6808))+1,""),ROW()-15)),"")</f>
        <v/>
      </c>
      <c r="B73" s="24" t="str" cm="1">
        <f t="array" ref="B73">IFERROR(INDEX('BASE-'!$D$2:$D$6808,SMALL(IF(C$10='BASE-'!$C$2:$C$6808,ROW('BASE-'!$D$2:$D$6808)-MIN(ROW('BASE-'!$C$2:$C$6808))+1,""),ROW()-15)),"")</f>
        <v/>
      </c>
      <c r="C73" s="24" t="str" cm="1">
        <f t="array" ref="C73">IFERROR(INDEX('BASE-'!$G$2:$G$6808,SMALL(IF(C$10='BASE-'!$C$2:$C$6808,ROW('BASE-'!$G$2:$G$6808)-MIN(ROW('BASE-'!$C$2:$C$6808))+1,""),ROW()-15)),"")</f>
        <v/>
      </c>
      <c r="D73" s="25" t="str" cm="1">
        <f t="array" ref="D73">IFERROR(INDEX('BASE-'!$H$2:$H$6808,SMALL(IF(C$10='BASE-'!$C$2:$C$6808,ROW('BASE-'!$H$2:$H$6808)-MIN(ROW('BASE-'!$C$2:$C$6808))+1,""),ROW()-15)),"")</f>
        <v/>
      </c>
      <c r="E73" s="25" t="str" cm="1">
        <f t="array" ref="E73">IFERROR(INDEX('BASE-'!$K$2:$K$6808,SMALL(IF(C$10='BASE-'!$C$2:$C$6808,ROW('BASE-'!$K$2:$K$6808)-MIN(ROW('BASE-'!$C$2:$C$6808))+1,""),ROW()-15)),"")</f>
        <v/>
      </c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7" t="str">
        <f t="shared" si="2"/>
        <v/>
      </c>
      <c r="S73" s="28" t="str">
        <f t="shared" si="3"/>
        <v/>
      </c>
    </row>
    <row r="74" spans="1:19" x14ac:dyDescent="0.2">
      <c r="A74" s="24" t="str" cm="1">
        <f t="array" ref="A74">IFERROR(INDEX('BASE-'!$F$2:$F$6808,SMALL(IF(C$10='BASE-'!$C$2:$C$6808,ROW('BASE-'!$F$2:$F$6808)-MIN(ROW('BASE-'!$C$2:$C$6808))+1,""),ROW()-15)),"")</f>
        <v/>
      </c>
      <c r="B74" s="24" t="str" cm="1">
        <f t="array" ref="B74">IFERROR(INDEX('BASE-'!$D$2:$D$6808,SMALL(IF(C$10='BASE-'!$C$2:$C$6808,ROW('BASE-'!$D$2:$D$6808)-MIN(ROW('BASE-'!$C$2:$C$6808))+1,""),ROW()-15)),"")</f>
        <v/>
      </c>
      <c r="C74" s="24" t="str" cm="1">
        <f t="array" ref="C74">IFERROR(INDEX('BASE-'!$G$2:$G$6808,SMALL(IF(C$10='BASE-'!$C$2:$C$6808,ROW('BASE-'!$G$2:$G$6808)-MIN(ROW('BASE-'!$C$2:$C$6808))+1,""),ROW()-15)),"")</f>
        <v/>
      </c>
      <c r="D74" s="25" t="str" cm="1">
        <f t="array" ref="D74">IFERROR(INDEX('BASE-'!$H$2:$H$6808,SMALL(IF(C$10='BASE-'!$C$2:$C$6808,ROW('BASE-'!$H$2:$H$6808)-MIN(ROW('BASE-'!$C$2:$C$6808))+1,""),ROW()-15)),"")</f>
        <v/>
      </c>
      <c r="E74" s="25" t="str" cm="1">
        <f t="array" ref="E74">IFERROR(INDEX('BASE-'!$K$2:$K$6808,SMALL(IF(C$10='BASE-'!$C$2:$C$6808,ROW('BASE-'!$K$2:$K$6808)-MIN(ROW('BASE-'!$C$2:$C$6808))+1,""),ROW()-15)),"")</f>
        <v/>
      </c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7" t="str">
        <f t="shared" si="2"/>
        <v/>
      </c>
      <c r="S74" s="28" t="str">
        <f t="shared" si="3"/>
        <v/>
      </c>
    </row>
    <row r="75" spans="1:19" x14ac:dyDescent="0.2">
      <c r="A75" s="24" t="str" cm="1">
        <f t="array" ref="A75">IFERROR(INDEX('BASE-'!$F$2:$F$6808,SMALL(IF(C$10='BASE-'!$C$2:$C$6808,ROW('BASE-'!$F$2:$F$6808)-MIN(ROW('BASE-'!$C$2:$C$6808))+1,""),ROW()-15)),"")</f>
        <v/>
      </c>
      <c r="B75" s="24" t="str" cm="1">
        <f t="array" ref="B75">IFERROR(INDEX('BASE-'!$D$2:$D$6808,SMALL(IF(C$10='BASE-'!$C$2:$C$6808,ROW('BASE-'!$D$2:$D$6808)-MIN(ROW('BASE-'!$C$2:$C$6808))+1,""),ROW()-15)),"")</f>
        <v/>
      </c>
      <c r="C75" s="24" t="str" cm="1">
        <f t="array" ref="C75">IFERROR(INDEX('BASE-'!$G$2:$G$6808,SMALL(IF(C$10='BASE-'!$C$2:$C$6808,ROW('BASE-'!$G$2:$G$6808)-MIN(ROW('BASE-'!$C$2:$C$6808))+1,""),ROW()-15)),"")</f>
        <v/>
      </c>
      <c r="D75" s="25" t="str" cm="1">
        <f t="array" ref="D75">IFERROR(INDEX('BASE-'!$H$2:$H$6808,SMALL(IF(C$10='BASE-'!$C$2:$C$6808,ROW('BASE-'!$H$2:$H$6808)-MIN(ROW('BASE-'!$C$2:$C$6808))+1,""),ROW()-15)),"")</f>
        <v/>
      </c>
      <c r="E75" s="25" t="str" cm="1">
        <f t="array" ref="E75">IFERROR(INDEX('BASE-'!$K$2:$K$6808,SMALL(IF(C$10='BASE-'!$C$2:$C$6808,ROW('BASE-'!$K$2:$K$6808)-MIN(ROW('BASE-'!$C$2:$C$6808))+1,""),ROW()-15)),"")</f>
        <v/>
      </c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7" t="str">
        <f t="shared" si="2"/>
        <v/>
      </c>
      <c r="S75" s="28" t="str">
        <f t="shared" si="3"/>
        <v/>
      </c>
    </row>
    <row r="76" spans="1:19" x14ac:dyDescent="0.2">
      <c r="A76" s="24" t="str" cm="1">
        <f t="array" ref="A76">IFERROR(INDEX('BASE-'!$F$2:$F$6808,SMALL(IF(C$10='BASE-'!$C$2:$C$6808,ROW('BASE-'!$F$2:$F$6808)-MIN(ROW('BASE-'!$C$2:$C$6808))+1,""),ROW()-15)),"")</f>
        <v/>
      </c>
      <c r="B76" s="24" t="str" cm="1">
        <f t="array" ref="B76">IFERROR(INDEX('BASE-'!$D$2:$D$6808,SMALL(IF(C$10='BASE-'!$C$2:$C$6808,ROW('BASE-'!$D$2:$D$6808)-MIN(ROW('BASE-'!$C$2:$C$6808))+1,""),ROW()-15)),"")</f>
        <v/>
      </c>
      <c r="C76" s="24" t="str" cm="1">
        <f t="array" ref="C76">IFERROR(INDEX('BASE-'!$G$2:$G$6808,SMALL(IF(C$10='BASE-'!$C$2:$C$6808,ROW('BASE-'!$G$2:$G$6808)-MIN(ROW('BASE-'!$C$2:$C$6808))+1,""),ROW()-15)),"")</f>
        <v/>
      </c>
      <c r="D76" s="25" t="str" cm="1">
        <f t="array" ref="D76">IFERROR(INDEX('BASE-'!$H$2:$H$6808,SMALL(IF(C$10='BASE-'!$C$2:$C$6808,ROW('BASE-'!$H$2:$H$6808)-MIN(ROW('BASE-'!$C$2:$C$6808))+1,""),ROW()-15)),"")</f>
        <v/>
      </c>
      <c r="E76" s="25" t="str" cm="1">
        <f t="array" ref="E76">IFERROR(INDEX('BASE-'!$K$2:$K$6808,SMALL(IF(C$10='BASE-'!$C$2:$C$6808,ROW('BASE-'!$K$2:$K$6808)-MIN(ROW('BASE-'!$C$2:$C$6808))+1,""),ROW()-15)),"")</f>
        <v/>
      </c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7" t="str">
        <f t="shared" si="2"/>
        <v/>
      </c>
      <c r="S76" s="28" t="str">
        <f t="shared" si="3"/>
        <v/>
      </c>
    </row>
    <row r="77" spans="1:19" x14ac:dyDescent="0.2">
      <c r="A77" s="24" t="str" cm="1">
        <f t="array" ref="A77">IFERROR(INDEX('BASE-'!$F$2:$F$6808,SMALL(IF(C$10='BASE-'!$C$2:$C$6808,ROW('BASE-'!$F$2:$F$6808)-MIN(ROW('BASE-'!$C$2:$C$6808))+1,""),ROW()-15)),"")</f>
        <v/>
      </c>
      <c r="B77" s="24" t="str" cm="1">
        <f t="array" ref="B77">IFERROR(INDEX('BASE-'!$D$2:$D$6808,SMALL(IF(C$10='BASE-'!$C$2:$C$6808,ROW('BASE-'!$D$2:$D$6808)-MIN(ROW('BASE-'!$C$2:$C$6808))+1,""),ROW()-15)),"")</f>
        <v/>
      </c>
      <c r="C77" s="24" t="str" cm="1">
        <f t="array" ref="C77">IFERROR(INDEX('BASE-'!$G$2:$G$6808,SMALL(IF(C$10='BASE-'!$C$2:$C$6808,ROW('BASE-'!$G$2:$G$6808)-MIN(ROW('BASE-'!$C$2:$C$6808))+1,""),ROW()-15)),"")</f>
        <v/>
      </c>
      <c r="D77" s="25" t="str" cm="1">
        <f t="array" ref="D77">IFERROR(INDEX('BASE-'!$H$2:$H$6808,SMALL(IF(C$10='BASE-'!$C$2:$C$6808,ROW('BASE-'!$H$2:$H$6808)-MIN(ROW('BASE-'!$C$2:$C$6808))+1,""),ROW()-15)),"")</f>
        <v/>
      </c>
      <c r="E77" s="25" t="str" cm="1">
        <f t="array" ref="E77">IFERROR(INDEX('BASE-'!$K$2:$K$6808,SMALL(IF(C$10='BASE-'!$C$2:$C$6808,ROW('BASE-'!$K$2:$K$6808)-MIN(ROW('BASE-'!$C$2:$C$6808))+1,""),ROW()-15)),"")</f>
        <v/>
      </c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7" t="str">
        <f t="shared" si="2"/>
        <v/>
      </c>
      <c r="S77" s="28" t="str">
        <f t="shared" si="3"/>
        <v/>
      </c>
    </row>
    <row r="78" spans="1:19" x14ac:dyDescent="0.2">
      <c r="A78" s="24" t="str" cm="1">
        <f t="array" ref="A78">IFERROR(INDEX('BASE-'!$F$2:$F$6808,SMALL(IF(C$10='BASE-'!$C$2:$C$6808,ROW('BASE-'!$F$2:$F$6808)-MIN(ROW('BASE-'!$C$2:$C$6808))+1,""),ROW()-15)),"")</f>
        <v/>
      </c>
      <c r="B78" s="24" t="str" cm="1">
        <f t="array" ref="B78">IFERROR(INDEX('BASE-'!$D$2:$D$6808,SMALL(IF(C$10='BASE-'!$C$2:$C$6808,ROW('BASE-'!$D$2:$D$6808)-MIN(ROW('BASE-'!$C$2:$C$6808))+1,""),ROW()-15)),"")</f>
        <v/>
      </c>
      <c r="C78" s="24" t="str" cm="1">
        <f t="array" ref="C78">IFERROR(INDEX('BASE-'!$G$2:$G$6808,SMALL(IF(C$10='BASE-'!$C$2:$C$6808,ROW('BASE-'!$G$2:$G$6808)-MIN(ROW('BASE-'!$C$2:$C$6808))+1,""),ROW()-15)),"")</f>
        <v/>
      </c>
      <c r="D78" s="25" t="str" cm="1">
        <f t="array" ref="D78">IFERROR(INDEX('BASE-'!$H$2:$H$6808,SMALL(IF(C$10='BASE-'!$C$2:$C$6808,ROW('BASE-'!$H$2:$H$6808)-MIN(ROW('BASE-'!$C$2:$C$6808))+1,""),ROW()-15)),"")</f>
        <v/>
      </c>
      <c r="E78" s="25" t="str" cm="1">
        <f t="array" ref="E78">IFERROR(INDEX('BASE-'!$K$2:$K$6808,SMALL(IF(C$10='BASE-'!$C$2:$C$6808,ROW('BASE-'!$K$2:$K$6808)-MIN(ROW('BASE-'!$C$2:$C$6808))+1,""),ROW()-15)),"")</f>
        <v/>
      </c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7" t="str">
        <f t="shared" si="2"/>
        <v/>
      </c>
      <c r="S78" s="28" t="str">
        <f t="shared" si="3"/>
        <v/>
      </c>
    </row>
    <row r="79" spans="1:19" x14ac:dyDescent="0.2">
      <c r="A79" s="24" t="str" cm="1">
        <f t="array" ref="A79">IFERROR(INDEX('BASE-'!$F$2:$F$6808,SMALL(IF(C$10='BASE-'!$C$2:$C$6808,ROW('BASE-'!$F$2:$F$6808)-MIN(ROW('BASE-'!$C$2:$C$6808))+1,""),ROW()-15)),"")</f>
        <v/>
      </c>
      <c r="B79" s="24" t="str" cm="1">
        <f t="array" ref="B79">IFERROR(INDEX('BASE-'!$D$2:$D$6808,SMALL(IF(C$10='BASE-'!$C$2:$C$6808,ROW('BASE-'!$D$2:$D$6808)-MIN(ROW('BASE-'!$C$2:$C$6808))+1,""),ROW()-15)),"")</f>
        <v/>
      </c>
      <c r="C79" s="24" t="str" cm="1">
        <f t="array" ref="C79">IFERROR(INDEX('BASE-'!$G$2:$G$6808,SMALL(IF(C$10='BASE-'!$C$2:$C$6808,ROW('BASE-'!$G$2:$G$6808)-MIN(ROW('BASE-'!$C$2:$C$6808))+1,""),ROW()-15)),"")</f>
        <v/>
      </c>
      <c r="D79" s="25" t="str" cm="1">
        <f t="array" ref="D79">IFERROR(INDEX('BASE-'!$H$2:$H$6808,SMALL(IF(C$10='BASE-'!$C$2:$C$6808,ROW('BASE-'!$H$2:$H$6808)-MIN(ROW('BASE-'!$C$2:$C$6808))+1,""),ROW()-15)),"")</f>
        <v/>
      </c>
      <c r="E79" s="25" t="str" cm="1">
        <f t="array" ref="E79">IFERROR(INDEX('BASE-'!$K$2:$K$6808,SMALL(IF(C$10='BASE-'!$C$2:$C$6808,ROW('BASE-'!$K$2:$K$6808)-MIN(ROW('BASE-'!$C$2:$C$6808))+1,""),ROW()-15)),"")</f>
        <v/>
      </c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7" t="str">
        <f t="shared" si="2"/>
        <v/>
      </c>
      <c r="S79" s="28" t="str">
        <f t="shared" si="3"/>
        <v/>
      </c>
    </row>
    <row r="80" spans="1:19" x14ac:dyDescent="0.2">
      <c r="A80" s="24" t="str" cm="1">
        <f t="array" ref="A80">IFERROR(INDEX('BASE-'!$F$2:$F$6808,SMALL(IF(C$10='BASE-'!$C$2:$C$6808,ROW('BASE-'!$F$2:$F$6808)-MIN(ROW('BASE-'!$C$2:$C$6808))+1,""),ROW()-15)),"")</f>
        <v/>
      </c>
      <c r="B80" s="24" t="str" cm="1">
        <f t="array" ref="B80">IFERROR(INDEX('BASE-'!$D$2:$D$6808,SMALL(IF(C$10='BASE-'!$C$2:$C$6808,ROW('BASE-'!$D$2:$D$6808)-MIN(ROW('BASE-'!$C$2:$C$6808))+1,""),ROW()-15)),"")</f>
        <v/>
      </c>
      <c r="C80" s="24" t="str" cm="1">
        <f t="array" ref="C80">IFERROR(INDEX('BASE-'!$G$2:$G$6808,SMALL(IF(C$10='BASE-'!$C$2:$C$6808,ROW('BASE-'!$G$2:$G$6808)-MIN(ROW('BASE-'!$C$2:$C$6808))+1,""),ROW()-15)),"")</f>
        <v/>
      </c>
      <c r="D80" s="25" t="str" cm="1">
        <f t="array" ref="D80">IFERROR(INDEX('BASE-'!$H$2:$H$6808,SMALL(IF(C$10='BASE-'!$C$2:$C$6808,ROW('BASE-'!$H$2:$H$6808)-MIN(ROW('BASE-'!$C$2:$C$6808))+1,""),ROW()-15)),"")</f>
        <v/>
      </c>
      <c r="E80" s="25" t="str" cm="1">
        <f t="array" ref="E80">IFERROR(INDEX('BASE-'!$K$2:$K$6808,SMALL(IF(C$10='BASE-'!$C$2:$C$6808,ROW('BASE-'!$K$2:$K$6808)-MIN(ROW('BASE-'!$C$2:$C$6808))+1,""),ROW()-15)),"")</f>
        <v/>
      </c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7" t="str">
        <f t="shared" ref="R80:R111" si="4">IF(E80="","",SUM(F80:Q80))</f>
        <v/>
      </c>
      <c r="S80" s="28" t="str">
        <f t="shared" ref="S80:S111" si="5">+IFERROR(IF(ROUND(E80,0)=ROUND(R80,0),"OK",ROUND(E80,0)-ROUND(R80,0)),"")</f>
        <v/>
      </c>
    </row>
    <row r="81" spans="1:19" x14ac:dyDescent="0.2">
      <c r="A81" s="24" t="str" cm="1">
        <f t="array" ref="A81">IFERROR(INDEX('BASE-'!$F$2:$F$6808,SMALL(IF(C$10='BASE-'!$C$2:$C$6808,ROW('BASE-'!$F$2:$F$6808)-MIN(ROW('BASE-'!$C$2:$C$6808))+1,""),ROW()-15)),"")</f>
        <v/>
      </c>
      <c r="B81" s="24" t="str" cm="1">
        <f t="array" ref="B81">IFERROR(INDEX('BASE-'!$D$2:$D$6808,SMALL(IF(C$10='BASE-'!$C$2:$C$6808,ROW('BASE-'!$D$2:$D$6808)-MIN(ROW('BASE-'!$C$2:$C$6808))+1,""),ROW()-15)),"")</f>
        <v/>
      </c>
      <c r="C81" s="24" t="str" cm="1">
        <f t="array" ref="C81">IFERROR(INDEX('BASE-'!$G$2:$G$6808,SMALL(IF(C$10='BASE-'!$C$2:$C$6808,ROW('BASE-'!$G$2:$G$6808)-MIN(ROW('BASE-'!$C$2:$C$6808))+1,""),ROW()-15)),"")</f>
        <v/>
      </c>
      <c r="D81" s="25" t="str" cm="1">
        <f t="array" ref="D81">IFERROR(INDEX('BASE-'!$H$2:$H$6808,SMALL(IF(C$10='BASE-'!$C$2:$C$6808,ROW('BASE-'!$H$2:$H$6808)-MIN(ROW('BASE-'!$C$2:$C$6808))+1,""),ROW()-15)),"")</f>
        <v/>
      </c>
      <c r="E81" s="25" t="str" cm="1">
        <f t="array" ref="E81">IFERROR(INDEX('BASE-'!$K$2:$K$6808,SMALL(IF(C$10='BASE-'!$C$2:$C$6808,ROW('BASE-'!$K$2:$K$6808)-MIN(ROW('BASE-'!$C$2:$C$6808))+1,""),ROW()-15)),"")</f>
        <v/>
      </c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7" t="str">
        <f t="shared" si="4"/>
        <v/>
      </c>
      <c r="S81" s="28" t="str">
        <f t="shared" si="5"/>
        <v/>
      </c>
    </row>
    <row r="82" spans="1:19" x14ac:dyDescent="0.2">
      <c r="A82" s="24" t="str" cm="1">
        <f t="array" ref="A82">IFERROR(INDEX('BASE-'!$F$2:$F$6808,SMALL(IF(C$10='BASE-'!$C$2:$C$6808,ROW('BASE-'!$F$2:$F$6808)-MIN(ROW('BASE-'!$C$2:$C$6808))+1,""),ROW()-15)),"")</f>
        <v/>
      </c>
      <c r="B82" s="24" t="str" cm="1">
        <f t="array" ref="B82">IFERROR(INDEX('BASE-'!$D$2:$D$6808,SMALL(IF(C$10='BASE-'!$C$2:$C$6808,ROW('BASE-'!$D$2:$D$6808)-MIN(ROW('BASE-'!$C$2:$C$6808))+1,""),ROW()-15)),"")</f>
        <v/>
      </c>
      <c r="C82" s="24" t="str" cm="1">
        <f t="array" ref="C82">IFERROR(INDEX('BASE-'!$G$2:$G$6808,SMALL(IF(C$10='BASE-'!$C$2:$C$6808,ROW('BASE-'!$G$2:$G$6808)-MIN(ROW('BASE-'!$C$2:$C$6808))+1,""),ROW()-15)),"")</f>
        <v/>
      </c>
      <c r="D82" s="25" t="str" cm="1">
        <f t="array" ref="D82">IFERROR(INDEX('BASE-'!$H$2:$H$6808,SMALL(IF(C$10='BASE-'!$C$2:$C$6808,ROW('BASE-'!$H$2:$H$6808)-MIN(ROW('BASE-'!$C$2:$C$6808))+1,""),ROW()-15)),"")</f>
        <v/>
      </c>
      <c r="E82" s="25" t="str" cm="1">
        <f t="array" ref="E82">IFERROR(INDEX('BASE-'!$K$2:$K$6808,SMALL(IF(C$10='BASE-'!$C$2:$C$6808,ROW('BASE-'!$K$2:$K$6808)-MIN(ROW('BASE-'!$C$2:$C$6808))+1,""),ROW()-15)),"")</f>
        <v/>
      </c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7" t="str">
        <f t="shared" si="4"/>
        <v/>
      </c>
      <c r="S82" s="28" t="str">
        <f t="shared" si="5"/>
        <v/>
      </c>
    </row>
    <row r="83" spans="1:19" x14ac:dyDescent="0.2">
      <c r="A83" s="24" t="str" cm="1">
        <f t="array" ref="A83">IFERROR(INDEX('BASE-'!$F$2:$F$6808,SMALL(IF(C$10='BASE-'!$C$2:$C$6808,ROW('BASE-'!$F$2:$F$6808)-MIN(ROW('BASE-'!$C$2:$C$6808))+1,""),ROW()-15)),"")</f>
        <v/>
      </c>
      <c r="B83" s="24" t="str" cm="1">
        <f t="array" ref="B83">IFERROR(INDEX('BASE-'!$D$2:$D$6808,SMALL(IF(C$10='BASE-'!$C$2:$C$6808,ROW('BASE-'!$D$2:$D$6808)-MIN(ROW('BASE-'!$C$2:$C$6808))+1,""),ROW()-15)),"")</f>
        <v/>
      </c>
      <c r="C83" s="24" t="str" cm="1">
        <f t="array" ref="C83">IFERROR(INDEX('BASE-'!$G$2:$G$6808,SMALL(IF(C$10='BASE-'!$C$2:$C$6808,ROW('BASE-'!$G$2:$G$6808)-MIN(ROW('BASE-'!$C$2:$C$6808))+1,""),ROW()-15)),"")</f>
        <v/>
      </c>
      <c r="D83" s="25" t="str" cm="1">
        <f t="array" ref="D83">IFERROR(INDEX('BASE-'!$H$2:$H$6808,SMALL(IF(C$10='BASE-'!$C$2:$C$6808,ROW('BASE-'!$H$2:$H$6808)-MIN(ROW('BASE-'!$C$2:$C$6808))+1,""),ROW()-15)),"")</f>
        <v/>
      </c>
      <c r="E83" s="25" t="str" cm="1">
        <f t="array" ref="E83">IFERROR(INDEX('BASE-'!$K$2:$K$6808,SMALL(IF(C$10='BASE-'!$C$2:$C$6808,ROW('BASE-'!$K$2:$K$6808)-MIN(ROW('BASE-'!$C$2:$C$6808))+1,""),ROW()-15)),"")</f>
        <v/>
      </c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7" t="str">
        <f t="shared" si="4"/>
        <v/>
      </c>
      <c r="S83" s="28" t="str">
        <f t="shared" si="5"/>
        <v/>
      </c>
    </row>
    <row r="84" spans="1:19" x14ac:dyDescent="0.2">
      <c r="A84" s="24" t="str" cm="1">
        <f t="array" ref="A84">IFERROR(INDEX('BASE-'!$F$2:$F$6808,SMALL(IF(C$10='BASE-'!$C$2:$C$6808,ROW('BASE-'!$F$2:$F$6808)-MIN(ROW('BASE-'!$C$2:$C$6808))+1,""),ROW()-15)),"")</f>
        <v/>
      </c>
      <c r="B84" s="24" t="str" cm="1">
        <f t="array" ref="B84">IFERROR(INDEX('BASE-'!$D$2:$D$6808,SMALL(IF(C$10='BASE-'!$C$2:$C$6808,ROW('BASE-'!$D$2:$D$6808)-MIN(ROW('BASE-'!$C$2:$C$6808))+1,""),ROW()-15)),"")</f>
        <v/>
      </c>
      <c r="C84" s="24" t="str" cm="1">
        <f t="array" ref="C84">IFERROR(INDEX('BASE-'!$G$2:$G$6808,SMALL(IF(C$10='BASE-'!$C$2:$C$6808,ROW('BASE-'!$G$2:$G$6808)-MIN(ROW('BASE-'!$C$2:$C$6808))+1,""),ROW()-15)),"")</f>
        <v/>
      </c>
      <c r="D84" s="25" t="str" cm="1">
        <f t="array" ref="D84">IFERROR(INDEX('BASE-'!$H$2:$H$6808,SMALL(IF(C$10='BASE-'!$C$2:$C$6808,ROW('BASE-'!$H$2:$H$6808)-MIN(ROW('BASE-'!$C$2:$C$6808))+1,""),ROW()-15)),"")</f>
        <v/>
      </c>
      <c r="E84" s="25" t="str" cm="1">
        <f t="array" ref="E84">IFERROR(INDEX('BASE-'!$K$2:$K$6808,SMALL(IF(C$10='BASE-'!$C$2:$C$6808,ROW('BASE-'!$K$2:$K$6808)-MIN(ROW('BASE-'!$C$2:$C$6808))+1,""),ROW()-15)),"")</f>
        <v/>
      </c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7" t="str">
        <f t="shared" si="4"/>
        <v/>
      </c>
      <c r="S84" s="28" t="str">
        <f t="shared" si="5"/>
        <v/>
      </c>
    </row>
    <row r="85" spans="1:19" x14ac:dyDescent="0.2">
      <c r="A85" s="24" t="str" cm="1">
        <f t="array" ref="A85">IFERROR(INDEX('BASE-'!$F$2:$F$6808,SMALL(IF(C$10='BASE-'!$C$2:$C$6808,ROW('BASE-'!$F$2:$F$6808)-MIN(ROW('BASE-'!$C$2:$C$6808))+1,""),ROW()-15)),"")</f>
        <v/>
      </c>
      <c r="B85" s="24" t="str" cm="1">
        <f t="array" ref="B85">IFERROR(INDEX('BASE-'!$D$2:$D$6808,SMALL(IF(C$10='BASE-'!$C$2:$C$6808,ROW('BASE-'!$D$2:$D$6808)-MIN(ROW('BASE-'!$C$2:$C$6808))+1,""),ROW()-15)),"")</f>
        <v/>
      </c>
      <c r="C85" s="24" t="str" cm="1">
        <f t="array" ref="C85">IFERROR(INDEX('BASE-'!$G$2:$G$6808,SMALL(IF(C$10='BASE-'!$C$2:$C$6808,ROW('BASE-'!$G$2:$G$6808)-MIN(ROW('BASE-'!$C$2:$C$6808))+1,""),ROW()-15)),"")</f>
        <v/>
      </c>
      <c r="D85" s="25" t="str" cm="1">
        <f t="array" ref="D85">IFERROR(INDEX('BASE-'!$H$2:$H$6808,SMALL(IF(C$10='BASE-'!$C$2:$C$6808,ROW('BASE-'!$H$2:$H$6808)-MIN(ROW('BASE-'!$C$2:$C$6808))+1,""),ROW()-15)),"")</f>
        <v/>
      </c>
      <c r="E85" s="25" t="str" cm="1">
        <f t="array" ref="E85">IFERROR(INDEX('BASE-'!$K$2:$K$6808,SMALL(IF(C$10='BASE-'!$C$2:$C$6808,ROW('BASE-'!$K$2:$K$6808)-MIN(ROW('BASE-'!$C$2:$C$6808))+1,""),ROW()-15)),"")</f>
        <v/>
      </c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7" t="str">
        <f t="shared" si="4"/>
        <v/>
      </c>
      <c r="S85" s="28" t="str">
        <f t="shared" si="5"/>
        <v/>
      </c>
    </row>
    <row r="86" spans="1:19" x14ac:dyDescent="0.2">
      <c r="A86" s="24" t="str" cm="1">
        <f t="array" ref="A86">IFERROR(INDEX('BASE-'!$F$2:$F$6808,SMALL(IF(C$10='BASE-'!$C$2:$C$6808,ROW('BASE-'!$F$2:$F$6808)-MIN(ROW('BASE-'!$C$2:$C$6808))+1,""),ROW()-15)),"")</f>
        <v/>
      </c>
      <c r="B86" s="24" t="str" cm="1">
        <f t="array" ref="B86">IFERROR(INDEX('BASE-'!$D$2:$D$6808,SMALL(IF(C$10='BASE-'!$C$2:$C$6808,ROW('BASE-'!$D$2:$D$6808)-MIN(ROW('BASE-'!$C$2:$C$6808))+1,""),ROW()-15)),"")</f>
        <v/>
      </c>
      <c r="C86" s="24" t="str" cm="1">
        <f t="array" ref="C86">IFERROR(INDEX('BASE-'!$G$2:$G$6808,SMALL(IF(C$10='BASE-'!$C$2:$C$6808,ROW('BASE-'!$G$2:$G$6808)-MIN(ROW('BASE-'!$C$2:$C$6808))+1,""),ROW()-15)),"")</f>
        <v/>
      </c>
      <c r="D86" s="25" t="str" cm="1">
        <f t="array" ref="D86">IFERROR(INDEX('BASE-'!$H$2:$H$6808,SMALL(IF(C$10='BASE-'!$C$2:$C$6808,ROW('BASE-'!$H$2:$H$6808)-MIN(ROW('BASE-'!$C$2:$C$6808))+1,""),ROW()-15)),"")</f>
        <v/>
      </c>
      <c r="E86" s="25" t="str" cm="1">
        <f t="array" ref="E86">IFERROR(INDEX('BASE-'!$K$2:$K$6808,SMALL(IF(C$10='BASE-'!$C$2:$C$6808,ROW('BASE-'!$K$2:$K$6808)-MIN(ROW('BASE-'!$C$2:$C$6808))+1,""),ROW()-15)),"")</f>
        <v/>
      </c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7" t="str">
        <f t="shared" si="4"/>
        <v/>
      </c>
      <c r="S86" s="28" t="str">
        <f t="shared" si="5"/>
        <v/>
      </c>
    </row>
    <row r="87" spans="1:19" x14ac:dyDescent="0.2">
      <c r="A87" s="24" t="str" cm="1">
        <f t="array" ref="A87">IFERROR(INDEX('BASE-'!$F$2:$F$6808,SMALL(IF(C$10='BASE-'!$C$2:$C$6808,ROW('BASE-'!$F$2:$F$6808)-MIN(ROW('BASE-'!$C$2:$C$6808))+1,""),ROW()-15)),"")</f>
        <v/>
      </c>
      <c r="B87" s="24" t="str" cm="1">
        <f t="array" ref="B87">IFERROR(INDEX('BASE-'!$D$2:$D$6808,SMALL(IF(C$10='BASE-'!$C$2:$C$6808,ROW('BASE-'!$D$2:$D$6808)-MIN(ROW('BASE-'!$C$2:$C$6808))+1,""),ROW()-15)),"")</f>
        <v/>
      </c>
      <c r="C87" s="24" t="str" cm="1">
        <f t="array" ref="C87">IFERROR(INDEX('BASE-'!$G$2:$G$6808,SMALL(IF(C$10='BASE-'!$C$2:$C$6808,ROW('BASE-'!$G$2:$G$6808)-MIN(ROW('BASE-'!$C$2:$C$6808))+1,""),ROW()-15)),"")</f>
        <v/>
      </c>
      <c r="D87" s="25" t="str" cm="1">
        <f t="array" ref="D87">IFERROR(INDEX('BASE-'!$H$2:$H$6808,SMALL(IF(C$10='BASE-'!$C$2:$C$6808,ROW('BASE-'!$H$2:$H$6808)-MIN(ROW('BASE-'!$C$2:$C$6808))+1,""),ROW()-15)),"")</f>
        <v/>
      </c>
      <c r="E87" s="25" t="str" cm="1">
        <f t="array" ref="E87">IFERROR(INDEX('BASE-'!$K$2:$K$6808,SMALL(IF(C$10='BASE-'!$C$2:$C$6808,ROW('BASE-'!$K$2:$K$6808)-MIN(ROW('BASE-'!$C$2:$C$6808))+1,""),ROW()-15)),"")</f>
        <v/>
      </c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7" t="str">
        <f t="shared" si="4"/>
        <v/>
      </c>
      <c r="S87" s="28" t="str">
        <f t="shared" si="5"/>
        <v/>
      </c>
    </row>
    <row r="88" spans="1:19" x14ac:dyDescent="0.2">
      <c r="A88" s="24" t="str" cm="1">
        <f t="array" ref="A88">IFERROR(INDEX('BASE-'!$F$2:$F$6808,SMALL(IF(C$10='BASE-'!$C$2:$C$6808,ROW('BASE-'!$F$2:$F$6808)-MIN(ROW('BASE-'!$C$2:$C$6808))+1,""),ROW()-15)),"")</f>
        <v/>
      </c>
      <c r="B88" s="24" t="str" cm="1">
        <f t="array" ref="B88">IFERROR(INDEX('BASE-'!$D$2:$D$6808,SMALL(IF(C$10='BASE-'!$C$2:$C$6808,ROW('BASE-'!$D$2:$D$6808)-MIN(ROW('BASE-'!$C$2:$C$6808))+1,""),ROW()-15)),"")</f>
        <v/>
      </c>
      <c r="C88" s="24" t="str" cm="1">
        <f t="array" ref="C88">IFERROR(INDEX('BASE-'!$G$2:$G$6808,SMALL(IF(C$10='BASE-'!$C$2:$C$6808,ROW('BASE-'!$G$2:$G$6808)-MIN(ROW('BASE-'!$C$2:$C$6808))+1,""),ROW()-15)),"")</f>
        <v/>
      </c>
      <c r="D88" s="25" t="str" cm="1">
        <f t="array" ref="D88">IFERROR(INDEX('BASE-'!$H$2:$H$6808,SMALL(IF(C$10='BASE-'!$C$2:$C$6808,ROW('BASE-'!$H$2:$H$6808)-MIN(ROW('BASE-'!$C$2:$C$6808))+1,""),ROW()-15)),"")</f>
        <v/>
      </c>
      <c r="E88" s="25" t="str" cm="1">
        <f t="array" ref="E88">IFERROR(INDEX('BASE-'!$K$2:$K$6808,SMALL(IF(C$10='BASE-'!$C$2:$C$6808,ROW('BASE-'!$K$2:$K$6808)-MIN(ROW('BASE-'!$C$2:$C$6808))+1,""),ROW()-15)),"")</f>
        <v/>
      </c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7" t="str">
        <f t="shared" si="4"/>
        <v/>
      </c>
      <c r="S88" s="28" t="str">
        <f t="shared" si="5"/>
        <v/>
      </c>
    </row>
    <row r="89" spans="1:19" x14ac:dyDescent="0.2">
      <c r="A89" s="24" t="str" cm="1">
        <f t="array" ref="A89">IFERROR(INDEX('BASE-'!$F$2:$F$6808,SMALL(IF(C$10='BASE-'!$C$2:$C$6808,ROW('BASE-'!$F$2:$F$6808)-MIN(ROW('BASE-'!$C$2:$C$6808))+1,""),ROW()-15)),"")</f>
        <v/>
      </c>
      <c r="B89" s="24" t="str" cm="1">
        <f t="array" ref="B89">IFERROR(INDEX('BASE-'!$D$2:$D$6808,SMALL(IF(C$10='BASE-'!$C$2:$C$6808,ROW('BASE-'!$D$2:$D$6808)-MIN(ROW('BASE-'!$C$2:$C$6808))+1,""),ROW()-15)),"")</f>
        <v/>
      </c>
      <c r="C89" s="24" t="str" cm="1">
        <f t="array" ref="C89">IFERROR(INDEX('BASE-'!$G$2:$G$6808,SMALL(IF(C$10='BASE-'!$C$2:$C$6808,ROW('BASE-'!$G$2:$G$6808)-MIN(ROW('BASE-'!$C$2:$C$6808))+1,""),ROW()-15)),"")</f>
        <v/>
      </c>
      <c r="D89" s="25" t="str" cm="1">
        <f t="array" ref="D89">IFERROR(INDEX('BASE-'!$H$2:$H$6808,SMALL(IF(C$10='BASE-'!$C$2:$C$6808,ROW('BASE-'!$H$2:$H$6808)-MIN(ROW('BASE-'!$C$2:$C$6808))+1,""),ROW()-15)),"")</f>
        <v/>
      </c>
      <c r="E89" s="25" t="str" cm="1">
        <f t="array" ref="E89">IFERROR(INDEX('BASE-'!$K$2:$K$6808,SMALL(IF(C$10='BASE-'!$C$2:$C$6808,ROW('BASE-'!$K$2:$K$6808)-MIN(ROW('BASE-'!$C$2:$C$6808))+1,""),ROW()-15)),"")</f>
        <v/>
      </c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7" t="str">
        <f t="shared" si="4"/>
        <v/>
      </c>
      <c r="S89" s="28" t="str">
        <f t="shared" si="5"/>
        <v/>
      </c>
    </row>
    <row r="90" spans="1:19" x14ac:dyDescent="0.2">
      <c r="A90" s="24" t="str" cm="1">
        <f t="array" ref="A90">IFERROR(INDEX('BASE-'!$F$2:$F$6808,SMALL(IF(C$10='BASE-'!$C$2:$C$6808,ROW('BASE-'!$F$2:$F$6808)-MIN(ROW('BASE-'!$C$2:$C$6808))+1,""),ROW()-15)),"")</f>
        <v/>
      </c>
      <c r="B90" s="24" t="str" cm="1">
        <f t="array" ref="B90">IFERROR(INDEX('BASE-'!$D$2:$D$6808,SMALL(IF(C$10='BASE-'!$C$2:$C$6808,ROW('BASE-'!$D$2:$D$6808)-MIN(ROW('BASE-'!$C$2:$C$6808))+1,""),ROW()-15)),"")</f>
        <v/>
      </c>
      <c r="C90" s="24" t="str" cm="1">
        <f t="array" ref="C90">IFERROR(INDEX('BASE-'!$G$2:$G$6808,SMALL(IF(C$10='BASE-'!$C$2:$C$6808,ROW('BASE-'!$G$2:$G$6808)-MIN(ROW('BASE-'!$C$2:$C$6808))+1,""),ROW()-15)),"")</f>
        <v/>
      </c>
      <c r="D90" s="25" t="str" cm="1">
        <f t="array" ref="D90">IFERROR(INDEX('BASE-'!$H$2:$H$6808,SMALL(IF(C$10='BASE-'!$C$2:$C$6808,ROW('BASE-'!$H$2:$H$6808)-MIN(ROW('BASE-'!$C$2:$C$6808))+1,""),ROW()-15)),"")</f>
        <v/>
      </c>
      <c r="E90" s="25" t="str" cm="1">
        <f t="array" ref="E90">IFERROR(INDEX('BASE-'!$K$2:$K$6808,SMALL(IF(C$10='BASE-'!$C$2:$C$6808,ROW('BASE-'!$K$2:$K$6808)-MIN(ROW('BASE-'!$C$2:$C$6808))+1,""),ROW()-15)),"")</f>
        <v/>
      </c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7" t="str">
        <f t="shared" si="4"/>
        <v/>
      </c>
      <c r="S90" s="28" t="str">
        <f t="shared" si="5"/>
        <v/>
      </c>
    </row>
    <row r="91" spans="1:19" x14ac:dyDescent="0.2">
      <c r="A91" s="24" t="str" cm="1">
        <f t="array" ref="A91">IFERROR(INDEX('BASE-'!$F$2:$F$6808,SMALL(IF(C$10='BASE-'!$C$2:$C$6808,ROW('BASE-'!$F$2:$F$6808)-MIN(ROW('BASE-'!$C$2:$C$6808))+1,""),ROW()-15)),"")</f>
        <v/>
      </c>
      <c r="B91" s="24" t="str" cm="1">
        <f t="array" ref="B91">IFERROR(INDEX('BASE-'!$D$2:$D$6808,SMALL(IF(C$10='BASE-'!$C$2:$C$6808,ROW('BASE-'!$D$2:$D$6808)-MIN(ROW('BASE-'!$C$2:$C$6808))+1,""),ROW()-15)),"")</f>
        <v/>
      </c>
      <c r="C91" s="24" t="str" cm="1">
        <f t="array" ref="C91">IFERROR(INDEX('BASE-'!$G$2:$G$6808,SMALL(IF(C$10='BASE-'!$C$2:$C$6808,ROW('BASE-'!$G$2:$G$6808)-MIN(ROW('BASE-'!$C$2:$C$6808))+1,""),ROW()-15)),"")</f>
        <v/>
      </c>
      <c r="D91" s="25" t="str" cm="1">
        <f t="array" ref="D91">IFERROR(INDEX('BASE-'!$H$2:$H$6808,SMALL(IF(C$10='BASE-'!$C$2:$C$6808,ROW('BASE-'!$H$2:$H$6808)-MIN(ROW('BASE-'!$C$2:$C$6808))+1,""),ROW()-15)),"")</f>
        <v/>
      </c>
      <c r="E91" s="25" t="str" cm="1">
        <f t="array" ref="E91">IFERROR(INDEX('BASE-'!$K$2:$K$6808,SMALL(IF(C$10='BASE-'!$C$2:$C$6808,ROW('BASE-'!$K$2:$K$6808)-MIN(ROW('BASE-'!$C$2:$C$6808))+1,""),ROW()-15)),"")</f>
        <v/>
      </c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7" t="str">
        <f t="shared" si="4"/>
        <v/>
      </c>
      <c r="S91" s="28" t="str">
        <f t="shared" si="5"/>
        <v/>
      </c>
    </row>
    <row r="92" spans="1:19" x14ac:dyDescent="0.2">
      <c r="A92" s="24" t="str" cm="1">
        <f t="array" ref="A92">IFERROR(INDEX('BASE-'!$F$2:$F$6808,SMALL(IF(C$10='BASE-'!$C$2:$C$6808,ROW('BASE-'!$F$2:$F$6808)-MIN(ROW('BASE-'!$C$2:$C$6808))+1,""),ROW()-15)),"")</f>
        <v/>
      </c>
      <c r="B92" s="24" t="str" cm="1">
        <f t="array" ref="B92">IFERROR(INDEX('BASE-'!$D$2:$D$6808,SMALL(IF(C$10='BASE-'!$C$2:$C$6808,ROW('BASE-'!$D$2:$D$6808)-MIN(ROW('BASE-'!$C$2:$C$6808))+1,""),ROW()-15)),"")</f>
        <v/>
      </c>
      <c r="C92" s="24" t="str" cm="1">
        <f t="array" ref="C92">IFERROR(INDEX('BASE-'!$G$2:$G$6808,SMALL(IF(C$10='BASE-'!$C$2:$C$6808,ROW('BASE-'!$G$2:$G$6808)-MIN(ROW('BASE-'!$C$2:$C$6808))+1,""),ROW()-15)),"")</f>
        <v/>
      </c>
      <c r="D92" s="25" t="str" cm="1">
        <f t="array" ref="D92">IFERROR(INDEX('BASE-'!$H$2:$H$6808,SMALL(IF(C$10='BASE-'!$C$2:$C$6808,ROW('BASE-'!$H$2:$H$6808)-MIN(ROW('BASE-'!$C$2:$C$6808))+1,""),ROW()-15)),"")</f>
        <v/>
      </c>
      <c r="E92" s="25" t="str" cm="1">
        <f t="array" ref="E92">IFERROR(INDEX('BASE-'!$K$2:$K$6808,SMALL(IF(C$10='BASE-'!$C$2:$C$6808,ROW('BASE-'!$K$2:$K$6808)-MIN(ROW('BASE-'!$C$2:$C$6808))+1,""),ROW()-15)),"")</f>
        <v/>
      </c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7" t="str">
        <f t="shared" si="4"/>
        <v/>
      </c>
      <c r="S92" s="28" t="str">
        <f t="shared" si="5"/>
        <v/>
      </c>
    </row>
    <row r="93" spans="1:19" x14ac:dyDescent="0.2">
      <c r="A93" s="24" t="str" cm="1">
        <f t="array" ref="A93">IFERROR(INDEX('BASE-'!$F$2:$F$6808,SMALL(IF(C$10='BASE-'!$C$2:$C$6808,ROW('BASE-'!$F$2:$F$6808)-MIN(ROW('BASE-'!$C$2:$C$6808))+1,""),ROW()-15)),"")</f>
        <v/>
      </c>
      <c r="B93" s="24" t="str" cm="1">
        <f t="array" ref="B93">IFERROR(INDEX('BASE-'!$D$2:$D$6808,SMALL(IF(C$10='BASE-'!$C$2:$C$6808,ROW('BASE-'!$D$2:$D$6808)-MIN(ROW('BASE-'!$C$2:$C$6808))+1,""),ROW()-15)),"")</f>
        <v/>
      </c>
      <c r="C93" s="24" t="str" cm="1">
        <f t="array" ref="C93">IFERROR(INDEX('BASE-'!$G$2:$G$6808,SMALL(IF(C$10='BASE-'!$C$2:$C$6808,ROW('BASE-'!$G$2:$G$6808)-MIN(ROW('BASE-'!$C$2:$C$6808))+1,""),ROW()-15)),"")</f>
        <v/>
      </c>
      <c r="D93" s="25" t="str" cm="1">
        <f t="array" ref="D93">IFERROR(INDEX('BASE-'!$H$2:$H$6808,SMALL(IF(C$10='BASE-'!$C$2:$C$6808,ROW('BASE-'!$H$2:$H$6808)-MIN(ROW('BASE-'!$C$2:$C$6808))+1,""),ROW()-15)),"")</f>
        <v/>
      </c>
      <c r="E93" s="25" t="str" cm="1">
        <f t="array" ref="E93">IFERROR(INDEX('BASE-'!$K$2:$K$6808,SMALL(IF(C$10='BASE-'!$C$2:$C$6808,ROW('BASE-'!$K$2:$K$6808)-MIN(ROW('BASE-'!$C$2:$C$6808))+1,""),ROW()-15)),"")</f>
        <v/>
      </c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7" t="str">
        <f t="shared" si="4"/>
        <v/>
      </c>
      <c r="S93" s="28" t="str">
        <f t="shared" si="5"/>
        <v/>
      </c>
    </row>
    <row r="94" spans="1:19" x14ac:dyDescent="0.2">
      <c r="A94" s="24" t="str" cm="1">
        <f t="array" ref="A94">IFERROR(INDEX('BASE-'!$F$2:$F$6808,SMALL(IF(C$10='BASE-'!$C$2:$C$6808,ROW('BASE-'!$F$2:$F$6808)-MIN(ROW('BASE-'!$C$2:$C$6808))+1,""),ROW()-15)),"")</f>
        <v/>
      </c>
      <c r="B94" s="24" t="str" cm="1">
        <f t="array" ref="B94">IFERROR(INDEX('BASE-'!$D$2:$D$6808,SMALL(IF(C$10='BASE-'!$C$2:$C$6808,ROW('BASE-'!$D$2:$D$6808)-MIN(ROW('BASE-'!$C$2:$C$6808))+1,""),ROW()-15)),"")</f>
        <v/>
      </c>
      <c r="C94" s="24" t="str" cm="1">
        <f t="array" ref="C94">IFERROR(INDEX('BASE-'!$G$2:$G$6808,SMALL(IF(C$10='BASE-'!$C$2:$C$6808,ROW('BASE-'!$G$2:$G$6808)-MIN(ROW('BASE-'!$C$2:$C$6808))+1,""),ROW()-15)),"")</f>
        <v/>
      </c>
      <c r="D94" s="25" t="str" cm="1">
        <f t="array" ref="D94">IFERROR(INDEX('BASE-'!$H$2:$H$6808,SMALL(IF(C$10='BASE-'!$C$2:$C$6808,ROW('BASE-'!$H$2:$H$6808)-MIN(ROW('BASE-'!$C$2:$C$6808))+1,""),ROW()-15)),"")</f>
        <v/>
      </c>
      <c r="E94" s="25" t="str" cm="1">
        <f t="array" ref="E94">IFERROR(INDEX('BASE-'!$K$2:$K$6808,SMALL(IF(C$10='BASE-'!$C$2:$C$6808,ROW('BASE-'!$K$2:$K$6808)-MIN(ROW('BASE-'!$C$2:$C$6808))+1,""),ROW()-15)),"")</f>
        <v/>
      </c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7" t="str">
        <f t="shared" si="4"/>
        <v/>
      </c>
      <c r="S94" s="28" t="str">
        <f t="shared" si="5"/>
        <v/>
      </c>
    </row>
    <row r="95" spans="1:19" x14ac:dyDescent="0.2">
      <c r="A95" s="24" t="str" cm="1">
        <f t="array" ref="A95">IFERROR(INDEX('BASE-'!$F$2:$F$6808,SMALL(IF(C$10='BASE-'!$C$2:$C$6808,ROW('BASE-'!$F$2:$F$6808)-MIN(ROW('BASE-'!$C$2:$C$6808))+1,""),ROW()-15)),"")</f>
        <v/>
      </c>
      <c r="B95" s="24" t="str" cm="1">
        <f t="array" ref="B95">IFERROR(INDEX('BASE-'!$D$2:$D$6808,SMALL(IF(C$10='BASE-'!$C$2:$C$6808,ROW('BASE-'!$D$2:$D$6808)-MIN(ROW('BASE-'!$C$2:$C$6808))+1,""),ROW()-15)),"")</f>
        <v/>
      </c>
      <c r="C95" s="24" t="str" cm="1">
        <f t="array" ref="C95">IFERROR(INDEX('BASE-'!$G$2:$G$6808,SMALL(IF(C$10='BASE-'!$C$2:$C$6808,ROW('BASE-'!$G$2:$G$6808)-MIN(ROW('BASE-'!$C$2:$C$6808))+1,""),ROW()-15)),"")</f>
        <v/>
      </c>
      <c r="D95" s="25" t="str" cm="1">
        <f t="array" ref="D95">IFERROR(INDEX('BASE-'!$H$2:$H$6808,SMALL(IF(C$10='BASE-'!$C$2:$C$6808,ROW('BASE-'!$H$2:$H$6808)-MIN(ROW('BASE-'!$C$2:$C$6808))+1,""),ROW()-15)),"")</f>
        <v/>
      </c>
      <c r="E95" s="25" t="str" cm="1">
        <f t="array" ref="E95">IFERROR(INDEX('BASE-'!$K$2:$K$6808,SMALL(IF(C$10='BASE-'!$C$2:$C$6808,ROW('BASE-'!$K$2:$K$6808)-MIN(ROW('BASE-'!$C$2:$C$6808))+1,""),ROW()-15)),"")</f>
        <v/>
      </c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7" t="str">
        <f t="shared" si="4"/>
        <v/>
      </c>
      <c r="S95" s="28" t="str">
        <f t="shared" si="5"/>
        <v/>
      </c>
    </row>
    <row r="96" spans="1:19" x14ac:dyDescent="0.2">
      <c r="A96" s="24" t="str" cm="1">
        <f t="array" ref="A96">IFERROR(INDEX('BASE-'!$F$2:$F$6808,SMALL(IF(C$10='BASE-'!$C$2:$C$6808,ROW('BASE-'!$F$2:$F$6808)-MIN(ROW('BASE-'!$C$2:$C$6808))+1,""),ROW()-15)),"")</f>
        <v/>
      </c>
      <c r="B96" s="24" t="str" cm="1">
        <f t="array" ref="B96">IFERROR(INDEX('BASE-'!$D$2:$D$6808,SMALL(IF(C$10='BASE-'!$C$2:$C$6808,ROW('BASE-'!$D$2:$D$6808)-MIN(ROW('BASE-'!$C$2:$C$6808))+1,""),ROW()-15)),"")</f>
        <v/>
      </c>
      <c r="C96" s="24" t="str" cm="1">
        <f t="array" ref="C96">IFERROR(INDEX('BASE-'!$G$2:$G$6808,SMALL(IF(C$10='BASE-'!$C$2:$C$6808,ROW('BASE-'!$G$2:$G$6808)-MIN(ROW('BASE-'!$C$2:$C$6808))+1,""),ROW()-15)),"")</f>
        <v/>
      </c>
      <c r="D96" s="25" t="str" cm="1">
        <f t="array" ref="D96">IFERROR(INDEX('BASE-'!$H$2:$H$6808,SMALL(IF(C$10='BASE-'!$C$2:$C$6808,ROW('BASE-'!$H$2:$H$6808)-MIN(ROW('BASE-'!$C$2:$C$6808))+1,""),ROW()-15)),"")</f>
        <v/>
      </c>
      <c r="E96" s="25" t="str" cm="1">
        <f t="array" ref="E96">IFERROR(INDEX('BASE-'!$K$2:$K$6808,SMALL(IF(C$10='BASE-'!$C$2:$C$6808,ROW('BASE-'!$K$2:$K$6808)-MIN(ROW('BASE-'!$C$2:$C$6808))+1,""),ROW()-15)),"")</f>
        <v/>
      </c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7" t="str">
        <f t="shared" si="4"/>
        <v/>
      </c>
      <c r="S96" s="28" t="str">
        <f t="shared" si="5"/>
        <v/>
      </c>
    </row>
    <row r="97" spans="1:19" x14ac:dyDescent="0.2">
      <c r="A97" s="24" t="str" cm="1">
        <f t="array" ref="A97">IFERROR(INDEX('BASE-'!$F$2:$F$6808,SMALL(IF(C$10='BASE-'!$C$2:$C$6808,ROW('BASE-'!$F$2:$F$6808)-MIN(ROW('BASE-'!$C$2:$C$6808))+1,""),ROW()-15)),"")</f>
        <v/>
      </c>
      <c r="B97" s="24" t="str" cm="1">
        <f t="array" ref="B97">IFERROR(INDEX('BASE-'!$D$2:$D$6808,SMALL(IF(C$10='BASE-'!$C$2:$C$6808,ROW('BASE-'!$D$2:$D$6808)-MIN(ROW('BASE-'!$C$2:$C$6808))+1,""),ROW()-15)),"")</f>
        <v/>
      </c>
      <c r="C97" s="24" t="str" cm="1">
        <f t="array" ref="C97">IFERROR(INDEX('BASE-'!$G$2:$G$6808,SMALL(IF(C$10='BASE-'!$C$2:$C$6808,ROW('BASE-'!$G$2:$G$6808)-MIN(ROW('BASE-'!$C$2:$C$6808))+1,""),ROW()-15)),"")</f>
        <v/>
      </c>
      <c r="D97" s="25" t="str" cm="1">
        <f t="array" ref="D97">IFERROR(INDEX('BASE-'!$H$2:$H$6808,SMALL(IF(C$10='BASE-'!$C$2:$C$6808,ROW('BASE-'!$H$2:$H$6808)-MIN(ROW('BASE-'!$C$2:$C$6808))+1,""),ROW()-15)),"")</f>
        <v/>
      </c>
      <c r="E97" s="25" t="str" cm="1">
        <f t="array" ref="E97">IFERROR(INDEX('BASE-'!$K$2:$K$6808,SMALL(IF(C$10='BASE-'!$C$2:$C$6808,ROW('BASE-'!$K$2:$K$6808)-MIN(ROW('BASE-'!$C$2:$C$6808))+1,""),ROW()-15)),"")</f>
        <v/>
      </c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7" t="str">
        <f t="shared" si="4"/>
        <v/>
      </c>
      <c r="S97" s="28" t="str">
        <f t="shared" si="5"/>
        <v/>
      </c>
    </row>
    <row r="98" spans="1:19" x14ac:dyDescent="0.2">
      <c r="A98" s="24" t="str" cm="1">
        <f t="array" ref="A98">IFERROR(INDEX('BASE-'!$F$2:$F$6808,SMALL(IF(C$10='BASE-'!$C$2:$C$6808,ROW('BASE-'!$F$2:$F$6808)-MIN(ROW('BASE-'!$C$2:$C$6808))+1,""),ROW()-15)),"")</f>
        <v/>
      </c>
      <c r="B98" s="24" t="str" cm="1">
        <f t="array" ref="B98">IFERROR(INDEX('BASE-'!$D$2:$D$6808,SMALL(IF(C$10='BASE-'!$C$2:$C$6808,ROW('BASE-'!$D$2:$D$6808)-MIN(ROW('BASE-'!$C$2:$C$6808))+1,""),ROW()-15)),"")</f>
        <v/>
      </c>
      <c r="C98" s="24" t="str" cm="1">
        <f t="array" ref="C98">IFERROR(INDEX('BASE-'!$G$2:$G$6808,SMALL(IF(C$10='BASE-'!$C$2:$C$6808,ROW('BASE-'!$G$2:$G$6808)-MIN(ROW('BASE-'!$C$2:$C$6808))+1,""),ROW()-15)),"")</f>
        <v/>
      </c>
      <c r="D98" s="25" t="str" cm="1">
        <f t="array" ref="D98">IFERROR(INDEX('BASE-'!$H$2:$H$6808,SMALL(IF(C$10='BASE-'!$C$2:$C$6808,ROW('BASE-'!$H$2:$H$6808)-MIN(ROW('BASE-'!$C$2:$C$6808))+1,""),ROW()-15)),"")</f>
        <v/>
      </c>
      <c r="E98" s="25" t="str" cm="1">
        <f t="array" ref="E98">IFERROR(INDEX('BASE-'!$K$2:$K$6808,SMALL(IF(C$10='BASE-'!$C$2:$C$6808,ROW('BASE-'!$K$2:$K$6808)-MIN(ROW('BASE-'!$C$2:$C$6808))+1,""),ROW()-15)),"")</f>
        <v/>
      </c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7" t="str">
        <f t="shared" si="4"/>
        <v/>
      </c>
      <c r="S98" s="28" t="str">
        <f t="shared" si="5"/>
        <v/>
      </c>
    </row>
    <row r="99" spans="1:19" x14ac:dyDescent="0.2">
      <c r="A99" s="24" t="str" cm="1">
        <f t="array" ref="A99">IFERROR(INDEX('BASE-'!$F$2:$F$6808,SMALL(IF(C$10='BASE-'!$C$2:$C$6808,ROW('BASE-'!$F$2:$F$6808)-MIN(ROW('BASE-'!$C$2:$C$6808))+1,""),ROW()-15)),"")</f>
        <v/>
      </c>
      <c r="B99" s="24" t="str" cm="1">
        <f t="array" ref="B99">IFERROR(INDEX('BASE-'!$D$2:$D$6808,SMALL(IF(C$10='BASE-'!$C$2:$C$6808,ROW('BASE-'!$D$2:$D$6808)-MIN(ROW('BASE-'!$C$2:$C$6808))+1,""),ROW()-15)),"")</f>
        <v/>
      </c>
      <c r="C99" s="24" t="str" cm="1">
        <f t="array" ref="C99">IFERROR(INDEX('BASE-'!$G$2:$G$6808,SMALL(IF(C$10='BASE-'!$C$2:$C$6808,ROW('BASE-'!$G$2:$G$6808)-MIN(ROW('BASE-'!$C$2:$C$6808))+1,""),ROW()-15)),"")</f>
        <v/>
      </c>
      <c r="D99" s="25" t="str" cm="1">
        <f t="array" ref="D99">IFERROR(INDEX('BASE-'!$H$2:$H$6808,SMALL(IF(C$10='BASE-'!$C$2:$C$6808,ROW('BASE-'!$H$2:$H$6808)-MIN(ROW('BASE-'!$C$2:$C$6808))+1,""),ROW()-15)),"")</f>
        <v/>
      </c>
      <c r="E99" s="25" t="str" cm="1">
        <f t="array" ref="E99">IFERROR(INDEX('BASE-'!$K$2:$K$6808,SMALL(IF(C$10='BASE-'!$C$2:$C$6808,ROW('BASE-'!$K$2:$K$6808)-MIN(ROW('BASE-'!$C$2:$C$6808))+1,""),ROW()-15)),"")</f>
        <v/>
      </c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7" t="str">
        <f t="shared" si="4"/>
        <v/>
      </c>
      <c r="S99" s="28" t="str">
        <f t="shared" si="5"/>
        <v/>
      </c>
    </row>
    <row r="100" spans="1:19" x14ac:dyDescent="0.2">
      <c r="A100" s="24" t="str" cm="1">
        <f t="array" ref="A100">IFERROR(INDEX('BASE-'!$F$2:$F$6808,SMALL(IF(C$10='BASE-'!$C$2:$C$6808,ROW('BASE-'!$F$2:$F$6808)-MIN(ROW('BASE-'!$C$2:$C$6808))+1,""),ROW()-15)),"")</f>
        <v/>
      </c>
      <c r="B100" s="24" t="str" cm="1">
        <f t="array" ref="B100">IFERROR(INDEX('BASE-'!$D$2:$D$6808,SMALL(IF(C$10='BASE-'!$C$2:$C$6808,ROW('BASE-'!$D$2:$D$6808)-MIN(ROW('BASE-'!$C$2:$C$6808))+1,""),ROW()-15)),"")</f>
        <v/>
      </c>
      <c r="C100" s="24" t="str" cm="1">
        <f t="array" ref="C100">IFERROR(INDEX('BASE-'!$G$2:$G$6808,SMALL(IF(C$10='BASE-'!$C$2:$C$6808,ROW('BASE-'!$G$2:$G$6808)-MIN(ROW('BASE-'!$C$2:$C$6808))+1,""),ROW()-15)),"")</f>
        <v/>
      </c>
      <c r="D100" s="25" t="str" cm="1">
        <f t="array" ref="D100">IFERROR(INDEX('BASE-'!$H$2:$H$6808,SMALL(IF(C$10='BASE-'!$C$2:$C$6808,ROW('BASE-'!$H$2:$H$6808)-MIN(ROW('BASE-'!$C$2:$C$6808))+1,""),ROW()-15)),"")</f>
        <v/>
      </c>
      <c r="E100" s="25" t="str" cm="1">
        <f t="array" ref="E100">IFERROR(INDEX('BASE-'!$K$2:$K$6808,SMALL(IF(C$10='BASE-'!$C$2:$C$6808,ROW('BASE-'!$K$2:$K$6808)-MIN(ROW('BASE-'!$C$2:$C$6808))+1,""),ROW()-15)),"")</f>
        <v/>
      </c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7" t="str">
        <f t="shared" si="4"/>
        <v/>
      </c>
      <c r="S100" s="28" t="str">
        <f t="shared" si="5"/>
        <v/>
      </c>
    </row>
    <row r="101" spans="1:19" x14ac:dyDescent="0.2">
      <c r="A101" s="24" t="str" cm="1">
        <f t="array" ref="A101">IFERROR(INDEX('BASE-'!$F$2:$F$6808,SMALL(IF(C$10='BASE-'!$C$2:$C$6808,ROW('BASE-'!$F$2:$F$6808)-MIN(ROW('BASE-'!$C$2:$C$6808))+1,""),ROW()-15)),"")</f>
        <v/>
      </c>
      <c r="B101" s="24" t="str" cm="1">
        <f t="array" ref="B101">IFERROR(INDEX('BASE-'!$D$2:$D$6808,SMALL(IF(C$10='BASE-'!$C$2:$C$6808,ROW('BASE-'!$D$2:$D$6808)-MIN(ROW('BASE-'!$C$2:$C$6808))+1,""),ROW()-15)),"")</f>
        <v/>
      </c>
      <c r="C101" s="24" t="str" cm="1">
        <f t="array" ref="C101">IFERROR(INDEX('BASE-'!$G$2:$G$6808,SMALL(IF(C$10='BASE-'!$C$2:$C$6808,ROW('BASE-'!$G$2:$G$6808)-MIN(ROW('BASE-'!$C$2:$C$6808))+1,""),ROW()-15)),"")</f>
        <v/>
      </c>
      <c r="D101" s="25" t="str" cm="1">
        <f t="array" ref="D101">IFERROR(INDEX('BASE-'!$H$2:$H$6808,SMALL(IF(C$10='BASE-'!$C$2:$C$6808,ROW('BASE-'!$H$2:$H$6808)-MIN(ROW('BASE-'!$C$2:$C$6808))+1,""),ROW()-15)),"")</f>
        <v/>
      </c>
      <c r="E101" s="25" t="str" cm="1">
        <f t="array" ref="E101">IFERROR(INDEX('BASE-'!$K$2:$K$6808,SMALL(IF(C$10='BASE-'!$C$2:$C$6808,ROW('BASE-'!$K$2:$K$6808)-MIN(ROW('BASE-'!$C$2:$C$6808))+1,""),ROW()-15)),"")</f>
        <v/>
      </c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7" t="str">
        <f t="shared" si="4"/>
        <v/>
      </c>
      <c r="S101" s="28" t="str">
        <f t="shared" si="5"/>
        <v/>
      </c>
    </row>
    <row r="102" spans="1:19" x14ac:dyDescent="0.2">
      <c r="A102" s="24" t="str" cm="1">
        <f t="array" ref="A102">IFERROR(INDEX('BASE-'!$F$2:$F$6808,SMALL(IF(C$10='BASE-'!$C$2:$C$6808,ROW('BASE-'!$F$2:$F$6808)-MIN(ROW('BASE-'!$C$2:$C$6808))+1,""),ROW()-15)),"")</f>
        <v/>
      </c>
      <c r="B102" s="24" t="str" cm="1">
        <f t="array" ref="B102">IFERROR(INDEX('BASE-'!$D$2:$D$6808,SMALL(IF(C$10='BASE-'!$C$2:$C$6808,ROW('BASE-'!$D$2:$D$6808)-MIN(ROW('BASE-'!$C$2:$C$6808))+1,""),ROW()-15)),"")</f>
        <v/>
      </c>
      <c r="C102" s="24" t="str" cm="1">
        <f t="array" ref="C102">IFERROR(INDEX('BASE-'!$G$2:$G$6808,SMALL(IF(C$10='BASE-'!$C$2:$C$6808,ROW('BASE-'!$G$2:$G$6808)-MIN(ROW('BASE-'!$C$2:$C$6808))+1,""),ROW()-15)),"")</f>
        <v/>
      </c>
      <c r="D102" s="25" t="str" cm="1">
        <f t="array" ref="D102">IFERROR(INDEX('BASE-'!$H$2:$H$6808,SMALL(IF(C$10='BASE-'!$C$2:$C$6808,ROW('BASE-'!$H$2:$H$6808)-MIN(ROW('BASE-'!$C$2:$C$6808))+1,""),ROW()-15)),"")</f>
        <v/>
      </c>
      <c r="E102" s="25" t="str" cm="1">
        <f t="array" ref="E102">IFERROR(INDEX('BASE-'!$K$2:$K$6808,SMALL(IF(C$10='BASE-'!$C$2:$C$6808,ROW('BASE-'!$K$2:$K$6808)-MIN(ROW('BASE-'!$C$2:$C$6808))+1,""),ROW()-15)),"")</f>
        <v/>
      </c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7" t="str">
        <f t="shared" si="4"/>
        <v/>
      </c>
      <c r="S102" s="28" t="str">
        <f t="shared" si="5"/>
        <v/>
      </c>
    </row>
    <row r="103" spans="1:19" x14ac:dyDescent="0.2">
      <c r="A103" s="24" t="str" cm="1">
        <f t="array" ref="A103">IFERROR(INDEX('BASE-'!$F$2:$F$6808,SMALL(IF(C$10='BASE-'!$C$2:$C$6808,ROW('BASE-'!$F$2:$F$6808)-MIN(ROW('BASE-'!$C$2:$C$6808))+1,""),ROW()-15)),"")</f>
        <v/>
      </c>
      <c r="B103" s="24" t="str" cm="1">
        <f t="array" ref="B103">IFERROR(INDEX('BASE-'!$D$2:$D$6808,SMALL(IF(C$10='BASE-'!$C$2:$C$6808,ROW('BASE-'!$D$2:$D$6808)-MIN(ROW('BASE-'!$C$2:$C$6808))+1,""),ROW()-15)),"")</f>
        <v/>
      </c>
      <c r="C103" s="24" t="str" cm="1">
        <f t="array" ref="C103">IFERROR(INDEX('BASE-'!$G$2:$G$6808,SMALL(IF(C$10='BASE-'!$C$2:$C$6808,ROW('BASE-'!$G$2:$G$6808)-MIN(ROW('BASE-'!$C$2:$C$6808))+1,""),ROW()-15)),"")</f>
        <v/>
      </c>
      <c r="D103" s="25" t="str" cm="1">
        <f t="array" ref="D103">IFERROR(INDEX('BASE-'!$H$2:$H$6808,SMALL(IF(C$10='BASE-'!$C$2:$C$6808,ROW('BASE-'!$H$2:$H$6808)-MIN(ROW('BASE-'!$C$2:$C$6808))+1,""),ROW()-15)),"")</f>
        <v/>
      </c>
      <c r="E103" s="25" t="str" cm="1">
        <f t="array" ref="E103">IFERROR(INDEX('BASE-'!$K$2:$K$6808,SMALL(IF(C$10='BASE-'!$C$2:$C$6808,ROW('BASE-'!$K$2:$K$6808)-MIN(ROW('BASE-'!$C$2:$C$6808))+1,""),ROW()-15)),"")</f>
        <v/>
      </c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7" t="str">
        <f t="shared" si="4"/>
        <v/>
      </c>
      <c r="S103" s="28" t="str">
        <f t="shared" si="5"/>
        <v/>
      </c>
    </row>
    <row r="104" spans="1:19" x14ac:dyDescent="0.2">
      <c r="A104" s="24" t="str" cm="1">
        <f t="array" ref="A104">IFERROR(INDEX('BASE-'!$F$2:$F$6808,SMALL(IF(C$10='BASE-'!$C$2:$C$6808,ROW('BASE-'!$F$2:$F$6808)-MIN(ROW('BASE-'!$C$2:$C$6808))+1,""),ROW()-15)),"")</f>
        <v/>
      </c>
      <c r="B104" s="24" t="str" cm="1">
        <f t="array" ref="B104">IFERROR(INDEX('BASE-'!$D$2:$D$6808,SMALL(IF(C$10='BASE-'!$C$2:$C$6808,ROW('BASE-'!$D$2:$D$6808)-MIN(ROW('BASE-'!$C$2:$C$6808))+1,""),ROW()-15)),"")</f>
        <v/>
      </c>
      <c r="C104" s="24" t="str" cm="1">
        <f t="array" ref="C104">IFERROR(INDEX('BASE-'!$G$2:$G$6808,SMALL(IF(C$10='BASE-'!$C$2:$C$6808,ROW('BASE-'!$G$2:$G$6808)-MIN(ROW('BASE-'!$C$2:$C$6808))+1,""),ROW()-15)),"")</f>
        <v/>
      </c>
      <c r="D104" s="25" t="str" cm="1">
        <f t="array" ref="D104">IFERROR(INDEX('BASE-'!$H$2:$H$6808,SMALL(IF(C$10='BASE-'!$C$2:$C$6808,ROW('BASE-'!$H$2:$H$6808)-MIN(ROW('BASE-'!$C$2:$C$6808))+1,""),ROW()-15)),"")</f>
        <v/>
      </c>
      <c r="E104" s="25" t="str" cm="1">
        <f t="array" ref="E104">IFERROR(INDEX('BASE-'!$K$2:$K$6808,SMALL(IF(C$10='BASE-'!$C$2:$C$6808,ROW('BASE-'!$K$2:$K$6808)-MIN(ROW('BASE-'!$C$2:$C$6808))+1,""),ROW()-15)),"")</f>
        <v/>
      </c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7" t="str">
        <f t="shared" si="4"/>
        <v/>
      </c>
      <c r="S104" s="28" t="str">
        <f t="shared" si="5"/>
        <v/>
      </c>
    </row>
    <row r="105" spans="1:19" x14ac:dyDescent="0.2">
      <c r="A105" s="24" t="str" cm="1">
        <f t="array" ref="A105">IFERROR(INDEX('BASE-'!$F$2:$F$6808,SMALL(IF(C$10='BASE-'!$C$2:$C$6808,ROW('BASE-'!$F$2:$F$6808)-MIN(ROW('BASE-'!$C$2:$C$6808))+1,""),ROW()-15)),"")</f>
        <v/>
      </c>
      <c r="B105" s="24" t="str" cm="1">
        <f t="array" ref="B105">IFERROR(INDEX('BASE-'!$D$2:$D$6808,SMALL(IF(C$10='BASE-'!$C$2:$C$6808,ROW('BASE-'!$D$2:$D$6808)-MIN(ROW('BASE-'!$C$2:$C$6808))+1,""),ROW()-15)),"")</f>
        <v/>
      </c>
      <c r="C105" s="24" t="str" cm="1">
        <f t="array" ref="C105">IFERROR(INDEX('BASE-'!$G$2:$G$6808,SMALL(IF(C$10='BASE-'!$C$2:$C$6808,ROW('BASE-'!$G$2:$G$6808)-MIN(ROW('BASE-'!$C$2:$C$6808))+1,""),ROW()-15)),"")</f>
        <v/>
      </c>
      <c r="D105" s="25" t="str" cm="1">
        <f t="array" ref="D105">IFERROR(INDEX('BASE-'!$H$2:$H$6808,SMALL(IF(C$10='BASE-'!$C$2:$C$6808,ROW('BASE-'!$H$2:$H$6808)-MIN(ROW('BASE-'!$C$2:$C$6808))+1,""),ROW()-15)),"")</f>
        <v/>
      </c>
      <c r="E105" s="25" t="str" cm="1">
        <f t="array" ref="E105">IFERROR(INDEX('BASE-'!$K$2:$K$6808,SMALL(IF(C$10='BASE-'!$C$2:$C$6808,ROW('BASE-'!$K$2:$K$6808)-MIN(ROW('BASE-'!$C$2:$C$6808))+1,""),ROW()-15)),"")</f>
        <v/>
      </c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7" t="str">
        <f t="shared" si="4"/>
        <v/>
      </c>
      <c r="S105" s="28" t="str">
        <f t="shared" si="5"/>
        <v/>
      </c>
    </row>
    <row r="106" spans="1:19" x14ac:dyDescent="0.2">
      <c r="A106" s="24" t="str" cm="1">
        <f t="array" ref="A106">IFERROR(INDEX('BASE-'!$F$2:$F$6808,SMALL(IF(C$10='BASE-'!$C$2:$C$6808,ROW('BASE-'!$F$2:$F$6808)-MIN(ROW('BASE-'!$C$2:$C$6808))+1,""),ROW()-15)),"")</f>
        <v/>
      </c>
      <c r="B106" s="24" t="str" cm="1">
        <f t="array" ref="B106">IFERROR(INDEX('BASE-'!$D$2:$D$6808,SMALL(IF(C$10='BASE-'!$C$2:$C$6808,ROW('BASE-'!$D$2:$D$6808)-MIN(ROW('BASE-'!$C$2:$C$6808))+1,""),ROW()-15)),"")</f>
        <v/>
      </c>
      <c r="C106" s="24" t="str" cm="1">
        <f t="array" ref="C106">IFERROR(INDEX('BASE-'!$G$2:$G$6808,SMALL(IF(C$10='BASE-'!$C$2:$C$6808,ROW('BASE-'!$G$2:$G$6808)-MIN(ROW('BASE-'!$C$2:$C$6808))+1,""),ROW()-15)),"")</f>
        <v/>
      </c>
      <c r="D106" s="25" t="str" cm="1">
        <f t="array" ref="D106">IFERROR(INDEX('BASE-'!$H$2:$H$6808,SMALL(IF(C$10='BASE-'!$C$2:$C$6808,ROW('BASE-'!$H$2:$H$6808)-MIN(ROW('BASE-'!$C$2:$C$6808))+1,""),ROW()-15)),"")</f>
        <v/>
      </c>
      <c r="E106" s="25" t="str" cm="1">
        <f t="array" ref="E106">IFERROR(INDEX('BASE-'!$K$2:$K$6808,SMALL(IF(C$10='BASE-'!$C$2:$C$6808,ROW('BASE-'!$K$2:$K$6808)-MIN(ROW('BASE-'!$C$2:$C$6808))+1,""),ROW()-15)),"")</f>
        <v/>
      </c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7" t="str">
        <f t="shared" si="4"/>
        <v/>
      </c>
      <c r="S106" s="28" t="str">
        <f t="shared" si="5"/>
        <v/>
      </c>
    </row>
    <row r="107" spans="1:19" x14ac:dyDescent="0.2">
      <c r="A107" s="24" t="str" cm="1">
        <f t="array" ref="A107">IFERROR(INDEX('BASE-'!$F$2:$F$6808,SMALL(IF(C$10='BASE-'!$C$2:$C$6808,ROW('BASE-'!$F$2:$F$6808)-MIN(ROW('BASE-'!$C$2:$C$6808))+1,""),ROW()-15)),"")</f>
        <v/>
      </c>
      <c r="B107" s="24" t="str" cm="1">
        <f t="array" ref="B107">IFERROR(INDEX('BASE-'!$D$2:$D$6808,SMALL(IF(C$10='BASE-'!$C$2:$C$6808,ROW('BASE-'!$D$2:$D$6808)-MIN(ROW('BASE-'!$C$2:$C$6808))+1,""),ROW()-15)),"")</f>
        <v/>
      </c>
      <c r="C107" s="24" t="str" cm="1">
        <f t="array" ref="C107">IFERROR(INDEX('BASE-'!$G$2:$G$6808,SMALL(IF(C$10='BASE-'!$C$2:$C$6808,ROW('BASE-'!$G$2:$G$6808)-MIN(ROW('BASE-'!$C$2:$C$6808))+1,""),ROW()-15)),"")</f>
        <v/>
      </c>
      <c r="D107" s="25" t="str" cm="1">
        <f t="array" ref="D107">IFERROR(INDEX('BASE-'!$H$2:$H$6808,SMALL(IF(C$10='BASE-'!$C$2:$C$6808,ROW('BASE-'!$H$2:$H$6808)-MIN(ROW('BASE-'!$C$2:$C$6808))+1,""),ROW()-15)),"")</f>
        <v/>
      </c>
      <c r="E107" s="25" t="str" cm="1">
        <f t="array" ref="E107">IFERROR(INDEX('BASE-'!$K$2:$K$6808,SMALL(IF(C$10='BASE-'!$C$2:$C$6808,ROW('BASE-'!$K$2:$K$6808)-MIN(ROW('BASE-'!$C$2:$C$6808))+1,""),ROW()-15)),"")</f>
        <v/>
      </c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7" t="str">
        <f t="shared" si="4"/>
        <v/>
      </c>
      <c r="S107" s="28" t="str">
        <f t="shared" si="5"/>
        <v/>
      </c>
    </row>
    <row r="108" spans="1:19" x14ac:dyDescent="0.2">
      <c r="A108" s="24" t="str" cm="1">
        <f t="array" ref="A108">IFERROR(INDEX('BASE-'!$F$2:$F$6808,SMALL(IF(C$10='BASE-'!$C$2:$C$6808,ROW('BASE-'!$F$2:$F$6808)-MIN(ROW('BASE-'!$C$2:$C$6808))+1,""),ROW()-15)),"")</f>
        <v/>
      </c>
      <c r="B108" s="24" t="str" cm="1">
        <f t="array" ref="B108">IFERROR(INDEX('BASE-'!$D$2:$D$6808,SMALL(IF(C$10='BASE-'!$C$2:$C$6808,ROW('BASE-'!$D$2:$D$6808)-MIN(ROW('BASE-'!$C$2:$C$6808))+1,""),ROW()-15)),"")</f>
        <v/>
      </c>
      <c r="C108" s="24" t="str" cm="1">
        <f t="array" ref="C108">IFERROR(INDEX('BASE-'!$G$2:$G$6808,SMALL(IF(C$10='BASE-'!$C$2:$C$6808,ROW('BASE-'!$G$2:$G$6808)-MIN(ROW('BASE-'!$C$2:$C$6808))+1,""),ROW()-15)),"")</f>
        <v/>
      </c>
      <c r="D108" s="25" t="str" cm="1">
        <f t="array" ref="D108">IFERROR(INDEX('BASE-'!$H$2:$H$6808,SMALL(IF(C$10='BASE-'!$C$2:$C$6808,ROW('BASE-'!$H$2:$H$6808)-MIN(ROW('BASE-'!$C$2:$C$6808))+1,""),ROW()-15)),"")</f>
        <v/>
      </c>
      <c r="E108" s="25" t="str" cm="1">
        <f t="array" ref="E108">IFERROR(INDEX('BASE-'!$K$2:$K$6808,SMALL(IF(C$10='BASE-'!$C$2:$C$6808,ROW('BASE-'!$K$2:$K$6808)-MIN(ROW('BASE-'!$C$2:$C$6808))+1,""),ROW()-15)),"")</f>
        <v/>
      </c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7" t="str">
        <f t="shared" si="4"/>
        <v/>
      </c>
      <c r="S108" s="28" t="str">
        <f t="shared" si="5"/>
        <v/>
      </c>
    </row>
    <row r="109" spans="1:19" x14ac:dyDescent="0.2">
      <c r="A109" s="24" t="str" cm="1">
        <f t="array" ref="A109">IFERROR(INDEX('BASE-'!$F$2:$F$6808,SMALL(IF(C$10='BASE-'!$C$2:$C$6808,ROW('BASE-'!$F$2:$F$6808)-MIN(ROW('BASE-'!$C$2:$C$6808))+1,""),ROW()-15)),"")</f>
        <v/>
      </c>
      <c r="B109" s="24" t="str" cm="1">
        <f t="array" ref="B109">IFERROR(INDEX('BASE-'!$D$2:$D$6808,SMALL(IF(C$10='BASE-'!$C$2:$C$6808,ROW('BASE-'!$D$2:$D$6808)-MIN(ROW('BASE-'!$C$2:$C$6808))+1,""),ROW()-15)),"")</f>
        <v/>
      </c>
      <c r="C109" s="24" t="str" cm="1">
        <f t="array" ref="C109">IFERROR(INDEX('BASE-'!$G$2:$G$6808,SMALL(IF(C$10='BASE-'!$C$2:$C$6808,ROW('BASE-'!$G$2:$G$6808)-MIN(ROW('BASE-'!$C$2:$C$6808))+1,""),ROW()-15)),"")</f>
        <v/>
      </c>
      <c r="D109" s="25" t="str" cm="1">
        <f t="array" ref="D109">IFERROR(INDEX('BASE-'!$H$2:$H$6808,SMALL(IF(C$10='BASE-'!$C$2:$C$6808,ROW('BASE-'!$H$2:$H$6808)-MIN(ROW('BASE-'!$C$2:$C$6808))+1,""),ROW()-15)),"")</f>
        <v/>
      </c>
      <c r="E109" s="25" t="str" cm="1">
        <f t="array" ref="E109">IFERROR(INDEX('BASE-'!$K$2:$K$6808,SMALL(IF(C$10='BASE-'!$C$2:$C$6808,ROW('BASE-'!$K$2:$K$6808)-MIN(ROW('BASE-'!$C$2:$C$6808))+1,""),ROW()-15)),"")</f>
        <v/>
      </c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7" t="str">
        <f t="shared" si="4"/>
        <v/>
      </c>
      <c r="S109" s="28" t="str">
        <f t="shared" si="5"/>
        <v/>
      </c>
    </row>
    <row r="110" spans="1:19" x14ac:dyDescent="0.2">
      <c r="A110" s="24" t="str" cm="1">
        <f t="array" ref="A110">IFERROR(INDEX('BASE-'!$F$2:$F$6808,SMALL(IF(C$10='BASE-'!$C$2:$C$6808,ROW('BASE-'!$F$2:$F$6808)-MIN(ROW('BASE-'!$C$2:$C$6808))+1,""),ROW()-15)),"")</f>
        <v/>
      </c>
      <c r="B110" s="24" t="str" cm="1">
        <f t="array" ref="B110">IFERROR(INDEX('BASE-'!$D$2:$D$6808,SMALL(IF(C$10='BASE-'!$C$2:$C$6808,ROW('BASE-'!$D$2:$D$6808)-MIN(ROW('BASE-'!$C$2:$C$6808))+1,""),ROW()-15)),"")</f>
        <v/>
      </c>
      <c r="C110" s="24" t="str" cm="1">
        <f t="array" ref="C110">IFERROR(INDEX('BASE-'!$G$2:$G$6808,SMALL(IF(C$10='BASE-'!$C$2:$C$6808,ROW('BASE-'!$G$2:$G$6808)-MIN(ROW('BASE-'!$C$2:$C$6808))+1,""),ROW()-15)),"")</f>
        <v/>
      </c>
      <c r="D110" s="25" t="str" cm="1">
        <f t="array" ref="D110">IFERROR(INDEX('BASE-'!$H$2:$H$6808,SMALL(IF(C$10='BASE-'!$C$2:$C$6808,ROW('BASE-'!$H$2:$H$6808)-MIN(ROW('BASE-'!$C$2:$C$6808))+1,""),ROW()-15)),"")</f>
        <v/>
      </c>
      <c r="E110" s="25" t="str" cm="1">
        <f t="array" ref="E110">IFERROR(INDEX('BASE-'!$K$2:$K$6808,SMALL(IF(C$10='BASE-'!$C$2:$C$6808,ROW('BASE-'!$K$2:$K$6808)-MIN(ROW('BASE-'!$C$2:$C$6808))+1,""),ROW()-15)),"")</f>
        <v/>
      </c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7" t="str">
        <f t="shared" si="4"/>
        <v/>
      </c>
      <c r="S110" s="28" t="str">
        <f t="shared" si="5"/>
        <v/>
      </c>
    </row>
    <row r="111" spans="1:19" x14ac:dyDescent="0.2">
      <c r="A111" s="24" t="str" cm="1">
        <f t="array" ref="A111">IFERROR(INDEX('BASE-'!$F$2:$F$6808,SMALL(IF(C$10='BASE-'!$C$2:$C$6808,ROW('BASE-'!$F$2:$F$6808)-MIN(ROW('BASE-'!$C$2:$C$6808))+1,""),ROW()-15)),"")</f>
        <v/>
      </c>
      <c r="B111" s="24" t="str" cm="1">
        <f t="array" ref="B111">IFERROR(INDEX('BASE-'!$D$2:$D$6808,SMALL(IF(C$10='BASE-'!$C$2:$C$6808,ROW('BASE-'!$D$2:$D$6808)-MIN(ROW('BASE-'!$C$2:$C$6808))+1,""),ROW()-15)),"")</f>
        <v/>
      </c>
      <c r="C111" s="24" t="str" cm="1">
        <f t="array" ref="C111">IFERROR(INDEX('BASE-'!$G$2:$G$6808,SMALL(IF(C$10='BASE-'!$C$2:$C$6808,ROW('BASE-'!$G$2:$G$6808)-MIN(ROW('BASE-'!$C$2:$C$6808))+1,""),ROW()-15)),"")</f>
        <v/>
      </c>
      <c r="D111" s="25" t="str" cm="1">
        <f t="array" ref="D111">IFERROR(INDEX('BASE-'!$H$2:$H$6808,SMALL(IF(C$10='BASE-'!$C$2:$C$6808,ROW('BASE-'!$H$2:$H$6808)-MIN(ROW('BASE-'!$C$2:$C$6808))+1,""),ROW()-15)),"")</f>
        <v/>
      </c>
      <c r="E111" s="25" t="str" cm="1">
        <f t="array" ref="E111">IFERROR(INDEX('BASE-'!$K$2:$K$6808,SMALL(IF(C$10='BASE-'!$C$2:$C$6808,ROW('BASE-'!$K$2:$K$6808)-MIN(ROW('BASE-'!$C$2:$C$6808))+1,""),ROW()-15)),"")</f>
        <v/>
      </c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7" t="str">
        <f t="shared" si="4"/>
        <v/>
      </c>
      <c r="S111" s="28" t="str">
        <f t="shared" si="5"/>
        <v/>
      </c>
    </row>
    <row r="112" spans="1:19" x14ac:dyDescent="0.2">
      <c r="A112" s="24" t="str" cm="1">
        <f t="array" ref="A112">IFERROR(INDEX('BASE-'!$F$2:$F$6808,SMALL(IF(C$10='BASE-'!$C$2:$C$6808,ROW('BASE-'!$F$2:$F$6808)-MIN(ROW('BASE-'!$C$2:$C$6808))+1,""),ROW()-15)),"")</f>
        <v/>
      </c>
      <c r="B112" s="24" t="str" cm="1">
        <f t="array" ref="B112">IFERROR(INDEX('BASE-'!$D$2:$D$6808,SMALL(IF(C$10='BASE-'!$C$2:$C$6808,ROW('BASE-'!$D$2:$D$6808)-MIN(ROW('BASE-'!$C$2:$C$6808))+1,""),ROW()-15)),"")</f>
        <v/>
      </c>
      <c r="C112" s="24" t="str" cm="1">
        <f t="array" ref="C112">IFERROR(INDEX('BASE-'!$G$2:$G$6808,SMALL(IF(C$10='BASE-'!$C$2:$C$6808,ROW('BASE-'!$G$2:$G$6808)-MIN(ROW('BASE-'!$C$2:$C$6808))+1,""),ROW()-15)),"")</f>
        <v/>
      </c>
      <c r="D112" s="25" t="str" cm="1">
        <f t="array" ref="D112">IFERROR(INDEX('BASE-'!$H$2:$H$6808,SMALL(IF(C$10='BASE-'!$C$2:$C$6808,ROW('BASE-'!$H$2:$H$6808)-MIN(ROW('BASE-'!$C$2:$C$6808))+1,""),ROW()-15)),"")</f>
        <v/>
      </c>
      <c r="E112" s="25" t="str" cm="1">
        <f t="array" ref="E112">IFERROR(INDEX('BASE-'!$K$2:$K$6808,SMALL(IF(C$10='BASE-'!$C$2:$C$6808,ROW('BASE-'!$K$2:$K$6808)-MIN(ROW('BASE-'!$C$2:$C$6808))+1,""),ROW()-15)),"")</f>
        <v/>
      </c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7" t="str">
        <f t="shared" ref="R112:R143" si="6">IF(E112="","",SUM(F112:Q112))</f>
        <v/>
      </c>
      <c r="S112" s="28" t="str">
        <f t="shared" ref="S112:S143" si="7">+IFERROR(IF(ROUND(E112,0)=ROUND(R112,0),"OK",ROUND(E112,0)-ROUND(R112,0)),"")</f>
        <v/>
      </c>
    </row>
    <row r="113" spans="1:19" x14ac:dyDescent="0.2">
      <c r="A113" s="24" t="str" cm="1">
        <f t="array" ref="A113">IFERROR(INDEX('BASE-'!$F$2:$F$6808,SMALL(IF(C$10='BASE-'!$C$2:$C$6808,ROW('BASE-'!$F$2:$F$6808)-MIN(ROW('BASE-'!$C$2:$C$6808))+1,""),ROW()-15)),"")</f>
        <v/>
      </c>
      <c r="B113" s="24" t="str" cm="1">
        <f t="array" ref="B113">IFERROR(INDEX('BASE-'!$D$2:$D$6808,SMALL(IF(C$10='BASE-'!$C$2:$C$6808,ROW('BASE-'!$D$2:$D$6808)-MIN(ROW('BASE-'!$C$2:$C$6808))+1,""),ROW()-15)),"")</f>
        <v/>
      </c>
      <c r="C113" s="24" t="str" cm="1">
        <f t="array" ref="C113">IFERROR(INDEX('BASE-'!$G$2:$G$6808,SMALL(IF(C$10='BASE-'!$C$2:$C$6808,ROW('BASE-'!$G$2:$G$6808)-MIN(ROW('BASE-'!$C$2:$C$6808))+1,""),ROW()-15)),"")</f>
        <v/>
      </c>
      <c r="D113" s="25" t="str" cm="1">
        <f t="array" ref="D113">IFERROR(INDEX('BASE-'!$H$2:$H$6808,SMALL(IF(C$10='BASE-'!$C$2:$C$6808,ROW('BASE-'!$H$2:$H$6808)-MIN(ROW('BASE-'!$C$2:$C$6808))+1,""),ROW()-15)),"")</f>
        <v/>
      </c>
      <c r="E113" s="25" t="str" cm="1">
        <f t="array" ref="E113">IFERROR(INDEX('BASE-'!$K$2:$K$6808,SMALL(IF(C$10='BASE-'!$C$2:$C$6808,ROW('BASE-'!$K$2:$K$6808)-MIN(ROW('BASE-'!$C$2:$C$6808))+1,""),ROW()-15)),"")</f>
        <v/>
      </c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7" t="str">
        <f t="shared" si="6"/>
        <v/>
      </c>
      <c r="S113" s="28" t="str">
        <f t="shared" si="7"/>
        <v/>
      </c>
    </row>
    <row r="114" spans="1:19" x14ac:dyDescent="0.2">
      <c r="A114" s="24" t="str" cm="1">
        <f t="array" ref="A114">IFERROR(INDEX('BASE-'!$F$2:$F$6808,SMALL(IF(C$10='BASE-'!$C$2:$C$6808,ROW('BASE-'!$F$2:$F$6808)-MIN(ROW('BASE-'!$C$2:$C$6808))+1,""),ROW()-15)),"")</f>
        <v/>
      </c>
      <c r="B114" s="24" t="str" cm="1">
        <f t="array" ref="B114">IFERROR(INDEX('BASE-'!$D$2:$D$6808,SMALL(IF(C$10='BASE-'!$C$2:$C$6808,ROW('BASE-'!$D$2:$D$6808)-MIN(ROW('BASE-'!$C$2:$C$6808))+1,""),ROW()-15)),"")</f>
        <v/>
      </c>
      <c r="C114" s="24" t="str" cm="1">
        <f t="array" ref="C114">IFERROR(INDEX('BASE-'!$G$2:$G$6808,SMALL(IF(C$10='BASE-'!$C$2:$C$6808,ROW('BASE-'!$G$2:$G$6808)-MIN(ROW('BASE-'!$C$2:$C$6808))+1,""),ROW()-15)),"")</f>
        <v/>
      </c>
      <c r="D114" s="25" t="str" cm="1">
        <f t="array" ref="D114">IFERROR(INDEX('BASE-'!$H$2:$H$6808,SMALL(IF(C$10='BASE-'!$C$2:$C$6808,ROW('BASE-'!$H$2:$H$6808)-MIN(ROW('BASE-'!$C$2:$C$6808))+1,""),ROW()-15)),"")</f>
        <v/>
      </c>
      <c r="E114" s="25" t="str" cm="1">
        <f t="array" ref="E114">IFERROR(INDEX('BASE-'!$K$2:$K$6808,SMALL(IF(C$10='BASE-'!$C$2:$C$6808,ROW('BASE-'!$K$2:$K$6808)-MIN(ROW('BASE-'!$C$2:$C$6808))+1,""),ROW()-15)),"")</f>
        <v/>
      </c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7" t="str">
        <f t="shared" si="6"/>
        <v/>
      </c>
      <c r="S114" s="28" t="str">
        <f t="shared" si="7"/>
        <v/>
      </c>
    </row>
    <row r="115" spans="1:19" x14ac:dyDescent="0.2">
      <c r="A115" s="24" t="str" cm="1">
        <f t="array" ref="A115">IFERROR(INDEX('BASE-'!$F$2:$F$6808,SMALL(IF(C$10='BASE-'!$C$2:$C$6808,ROW('BASE-'!$F$2:$F$6808)-MIN(ROW('BASE-'!$C$2:$C$6808))+1,""),ROW()-15)),"")</f>
        <v/>
      </c>
      <c r="B115" s="24" t="str" cm="1">
        <f t="array" ref="B115">IFERROR(INDEX('BASE-'!$D$2:$D$6808,SMALL(IF(C$10='BASE-'!$C$2:$C$6808,ROW('BASE-'!$D$2:$D$6808)-MIN(ROW('BASE-'!$C$2:$C$6808))+1,""),ROW()-15)),"")</f>
        <v/>
      </c>
      <c r="C115" s="24" t="str" cm="1">
        <f t="array" ref="C115">IFERROR(INDEX('BASE-'!$G$2:$G$6808,SMALL(IF(C$10='BASE-'!$C$2:$C$6808,ROW('BASE-'!$G$2:$G$6808)-MIN(ROW('BASE-'!$C$2:$C$6808))+1,""),ROW()-15)),"")</f>
        <v/>
      </c>
      <c r="D115" s="25" t="str" cm="1">
        <f t="array" ref="D115">IFERROR(INDEX('BASE-'!$H$2:$H$6808,SMALL(IF(C$10='BASE-'!$C$2:$C$6808,ROW('BASE-'!$H$2:$H$6808)-MIN(ROW('BASE-'!$C$2:$C$6808))+1,""),ROW()-15)),"")</f>
        <v/>
      </c>
      <c r="E115" s="25" t="str" cm="1">
        <f t="array" ref="E115">IFERROR(INDEX('BASE-'!$K$2:$K$6808,SMALL(IF(C$10='BASE-'!$C$2:$C$6808,ROW('BASE-'!$K$2:$K$6808)-MIN(ROW('BASE-'!$C$2:$C$6808))+1,""),ROW()-15)),"")</f>
        <v/>
      </c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7" t="str">
        <f t="shared" si="6"/>
        <v/>
      </c>
      <c r="S115" s="28" t="str">
        <f t="shared" si="7"/>
        <v/>
      </c>
    </row>
    <row r="116" spans="1:19" x14ac:dyDescent="0.2">
      <c r="A116" s="24" t="str" cm="1">
        <f t="array" ref="A116">IFERROR(INDEX('BASE-'!$F$2:$F$6808,SMALL(IF(C$10='BASE-'!$C$2:$C$6808,ROW('BASE-'!$F$2:$F$6808)-MIN(ROW('BASE-'!$C$2:$C$6808))+1,""),ROW()-15)),"")</f>
        <v/>
      </c>
      <c r="B116" s="24" t="str" cm="1">
        <f t="array" ref="B116">IFERROR(INDEX('BASE-'!$D$2:$D$6808,SMALL(IF(C$10='BASE-'!$C$2:$C$6808,ROW('BASE-'!$D$2:$D$6808)-MIN(ROW('BASE-'!$C$2:$C$6808))+1,""),ROW()-15)),"")</f>
        <v/>
      </c>
      <c r="C116" s="24" t="str" cm="1">
        <f t="array" ref="C116">IFERROR(INDEX('BASE-'!$G$2:$G$6808,SMALL(IF(C$10='BASE-'!$C$2:$C$6808,ROW('BASE-'!$G$2:$G$6808)-MIN(ROW('BASE-'!$C$2:$C$6808))+1,""),ROW()-15)),"")</f>
        <v/>
      </c>
      <c r="D116" s="25" t="str" cm="1">
        <f t="array" ref="D116">IFERROR(INDEX('BASE-'!$H$2:$H$6808,SMALL(IF(C$10='BASE-'!$C$2:$C$6808,ROW('BASE-'!$H$2:$H$6808)-MIN(ROW('BASE-'!$C$2:$C$6808))+1,""),ROW()-15)),"")</f>
        <v/>
      </c>
      <c r="E116" s="25" t="str" cm="1">
        <f t="array" ref="E116">IFERROR(INDEX('BASE-'!$K$2:$K$6808,SMALL(IF(C$10='BASE-'!$C$2:$C$6808,ROW('BASE-'!$K$2:$K$6808)-MIN(ROW('BASE-'!$C$2:$C$6808))+1,""),ROW()-15)),"")</f>
        <v/>
      </c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7" t="str">
        <f t="shared" si="6"/>
        <v/>
      </c>
      <c r="S116" s="28" t="str">
        <f t="shared" si="7"/>
        <v/>
      </c>
    </row>
    <row r="117" spans="1:19" x14ac:dyDescent="0.2">
      <c r="A117" s="24" t="str" cm="1">
        <f t="array" ref="A117">IFERROR(INDEX('BASE-'!$F$2:$F$6808,SMALL(IF(C$10='BASE-'!$C$2:$C$6808,ROW('BASE-'!$F$2:$F$6808)-MIN(ROW('BASE-'!$C$2:$C$6808))+1,""),ROW()-15)),"")</f>
        <v/>
      </c>
      <c r="B117" s="24" t="str" cm="1">
        <f t="array" ref="B117">IFERROR(INDEX('BASE-'!$D$2:$D$6808,SMALL(IF(C$10='BASE-'!$C$2:$C$6808,ROW('BASE-'!$D$2:$D$6808)-MIN(ROW('BASE-'!$C$2:$C$6808))+1,""),ROW()-15)),"")</f>
        <v/>
      </c>
      <c r="C117" s="24" t="str" cm="1">
        <f t="array" ref="C117">IFERROR(INDEX('BASE-'!$G$2:$G$6808,SMALL(IF(C$10='BASE-'!$C$2:$C$6808,ROW('BASE-'!$G$2:$G$6808)-MIN(ROW('BASE-'!$C$2:$C$6808))+1,""),ROW()-15)),"")</f>
        <v/>
      </c>
      <c r="D117" s="25" t="str" cm="1">
        <f t="array" ref="D117">IFERROR(INDEX('BASE-'!$H$2:$H$6808,SMALL(IF(C$10='BASE-'!$C$2:$C$6808,ROW('BASE-'!$H$2:$H$6808)-MIN(ROW('BASE-'!$C$2:$C$6808))+1,""),ROW()-15)),"")</f>
        <v/>
      </c>
      <c r="E117" s="25" t="str" cm="1">
        <f t="array" ref="E117">IFERROR(INDEX('BASE-'!$K$2:$K$6808,SMALL(IF(C$10='BASE-'!$C$2:$C$6808,ROW('BASE-'!$K$2:$K$6808)-MIN(ROW('BASE-'!$C$2:$C$6808))+1,""),ROW()-15)),"")</f>
        <v/>
      </c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7" t="str">
        <f t="shared" si="6"/>
        <v/>
      </c>
      <c r="S117" s="28" t="str">
        <f t="shared" si="7"/>
        <v/>
      </c>
    </row>
    <row r="118" spans="1:19" x14ac:dyDescent="0.2">
      <c r="A118" s="24" t="str" cm="1">
        <f t="array" ref="A118">IFERROR(INDEX('BASE-'!$F$2:$F$6808,SMALL(IF(C$10='BASE-'!$C$2:$C$6808,ROW('BASE-'!$F$2:$F$6808)-MIN(ROW('BASE-'!$C$2:$C$6808))+1,""),ROW()-15)),"")</f>
        <v/>
      </c>
      <c r="B118" s="24" t="str" cm="1">
        <f t="array" ref="B118">IFERROR(INDEX('BASE-'!$D$2:$D$6808,SMALL(IF(C$10='BASE-'!$C$2:$C$6808,ROW('BASE-'!$D$2:$D$6808)-MIN(ROW('BASE-'!$C$2:$C$6808))+1,""),ROW()-15)),"")</f>
        <v/>
      </c>
      <c r="C118" s="24" t="str" cm="1">
        <f t="array" ref="C118">IFERROR(INDEX('BASE-'!$G$2:$G$6808,SMALL(IF(C$10='BASE-'!$C$2:$C$6808,ROW('BASE-'!$G$2:$G$6808)-MIN(ROW('BASE-'!$C$2:$C$6808))+1,""),ROW()-15)),"")</f>
        <v/>
      </c>
      <c r="D118" s="25" t="str" cm="1">
        <f t="array" ref="D118">IFERROR(INDEX('BASE-'!$H$2:$H$6808,SMALL(IF(C$10='BASE-'!$C$2:$C$6808,ROW('BASE-'!$H$2:$H$6808)-MIN(ROW('BASE-'!$C$2:$C$6808))+1,""),ROW()-15)),"")</f>
        <v/>
      </c>
      <c r="E118" s="25" t="str" cm="1">
        <f t="array" ref="E118">IFERROR(INDEX('BASE-'!$K$2:$K$6808,SMALL(IF(C$10='BASE-'!$C$2:$C$6808,ROW('BASE-'!$K$2:$K$6808)-MIN(ROW('BASE-'!$C$2:$C$6808))+1,""),ROW()-15)),"")</f>
        <v/>
      </c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7" t="str">
        <f t="shared" si="6"/>
        <v/>
      </c>
      <c r="S118" s="28" t="str">
        <f t="shared" si="7"/>
        <v/>
      </c>
    </row>
    <row r="119" spans="1:19" x14ac:dyDescent="0.2">
      <c r="A119" s="24" t="str" cm="1">
        <f t="array" ref="A119">IFERROR(INDEX('BASE-'!$F$2:$F$6808,SMALL(IF(C$10='BASE-'!$C$2:$C$6808,ROW('BASE-'!$F$2:$F$6808)-MIN(ROW('BASE-'!$C$2:$C$6808))+1,""),ROW()-15)),"")</f>
        <v/>
      </c>
      <c r="B119" s="24" t="str" cm="1">
        <f t="array" ref="B119">IFERROR(INDEX('BASE-'!$D$2:$D$6808,SMALL(IF(C$10='BASE-'!$C$2:$C$6808,ROW('BASE-'!$D$2:$D$6808)-MIN(ROW('BASE-'!$C$2:$C$6808))+1,""),ROW()-15)),"")</f>
        <v/>
      </c>
      <c r="C119" s="24" t="str" cm="1">
        <f t="array" ref="C119">IFERROR(INDEX('BASE-'!$G$2:$G$6808,SMALL(IF(C$10='BASE-'!$C$2:$C$6808,ROW('BASE-'!$G$2:$G$6808)-MIN(ROW('BASE-'!$C$2:$C$6808))+1,""),ROW()-15)),"")</f>
        <v/>
      </c>
      <c r="D119" s="25" t="str" cm="1">
        <f t="array" ref="D119">IFERROR(INDEX('BASE-'!$H$2:$H$6808,SMALL(IF(C$10='BASE-'!$C$2:$C$6808,ROW('BASE-'!$H$2:$H$6808)-MIN(ROW('BASE-'!$C$2:$C$6808))+1,""),ROW()-15)),"")</f>
        <v/>
      </c>
      <c r="E119" s="25" t="str" cm="1">
        <f t="array" ref="E119">IFERROR(INDEX('BASE-'!$K$2:$K$6808,SMALL(IF(C$10='BASE-'!$C$2:$C$6808,ROW('BASE-'!$K$2:$K$6808)-MIN(ROW('BASE-'!$C$2:$C$6808))+1,""),ROW()-15)),"")</f>
        <v/>
      </c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7" t="str">
        <f t="shared" si="6"/>
        <v/>
      </c>
      <c r="S119" s="28" t="str">
        <f t="shared" si="7"/>
        <v/>
      </c>
    </row>
    <row r="120" spans="1:19" x14ac:dyDescent="0.2">
      <c r="A120" s="24" t="str" cm="1">
        <f t="array" ref="A120">IFERROR(INDEX('BASE-'!$F$2:$F$6808,SMALL(IF(C$10='BASE-'!$C$2:$C$6808,ROW('BASE-'!$F$2:$F$6808)-MIN(ROW('BASE-'!$C$2:$C$6808))+1,""),ROW()-15)),"")</f>
        <v/>
      </c>
      <c r="B120" s="24" t="str" cm="1">
        <f t="array" ref="B120">IFERROR(INDEX('BASE-'!$D$2:$D$6808,SMALL(IF(C$10='BASE-'!$C$2:$C$6808,ROW('BASE-'!$D$2:$D$6808)-MIN(ROW('BASE-'!$C$2:$C$6808))+1,""),ROW()-15)),"")</f>
        <v/>
      </c>
      <c r="C120" s="24" t="str" cm="1">
        <f t="array" ref="C120">IFERROR(INDEX('BASE-'!$G$2:$G$6808,SMALL(IF(C$10='BASE-'!$C$2:$C$6808,ROW('BASE-'!$G$2:$G$6808)-MIN(ROW('BASE-'!$C$2:$C$6808))+1,""),ROW()-15)),"")</f>
        <v/>
      </c>
      <c r="D120" s="25" t="str" cm="1">
        <f t="array" ref="D120">IFERROR(INDEX('BASE-'!$H$2:$H$6808,SMALL(IF(C$10='BASE-'!$C$2:$C$6808,ROW('BASE-'!$H$2:$H$6808)-MIN(ROW('BASE-'!$C$2:$C$6808))+1,""),ROW()-15)),"")</f>
        <v/>
      </c>
      <c r="E120" s="25" t="str" cm="1">
        <f t="array" ref="E120">IFERROR(INDEX('BASE-'!$K$2:$K$6808,SMALL(IF(C$10='BASE-'!$C$2:$C$6808,ROW('BASE-'!$K$2:$K$6808)-MIN(ROW('BASE-'!$C$2:$C$6808))+1,""),ROW()-15)),"")</f>
        <v/>
      </c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7" t="str">
        <f t="shared" si="6"/>
        <v/>
      </c>
      <c r="S120" s="28" t="str">
        <f t="shared" si="7"/>
        <v/>
      </c>
    </row>
    <row r="121" spans="1:19" x14ac:dyDescent="0.2">
      <c r="A121" s="24" t="str" cm="1">
        <f t="array" ref="A121">IFERROR(INDEX('BASE-'!$F$2:$F$6808,SMALL(IF(C$10='BASE-'!$C$2:$C$6808,ROW('BASE-'!$F$2:$F$6808)-MIN(ROW('BASE-'!$C$2:$C$6808))+1,""),ROW()-15)),"")</f>
        <v/>
      </c>
      <c r="B121" s="24" t="str" cm="1">
        <f t="array" ref="B121">IFERROR(INDEX('BASE-'!$D$2:$D$6808,SMALL(IF(C$10='BASE-'!$C$2:$C$6808,ROW('BASE-'!$D$2:$D$6808)-MIN(ROW('BASE-'!$C$2:$C$6808))+1,""),ROW()-15)),"")</f>
        <v/>
      </c>
      <c r="C121" s="24" t="str" cm="1">
        <f t="array" ref="C121">IFERROR(INDEX('BASE-'!$G$2:$G$6808,SMALL(IF(C$10='BASE-'!$C$2:$C$6808,ROW('BASE-'!$G$2:$G$6808)-MIN(ROW('BASE-'!$C$2:$C$6808))+1,""),ROW()-15)),"")</f>
        <v/>
      </c>
      <c r="D121" s="25" t="str" cm="1">
        <f t="array" ref="D121">IFERROR(INDEX('BASE-'!$H$2:$H$6808,SMALL(IF(C$10='BASE-'!$C$2:$C$6808,ROW('BASE-'!$H$2:$H$6808)-MIN(ROW('BASE-'!$C$2:$C$6808))+1,""),ROW()-15)),"")</f>
        <v/>
      </c>
      <c r="E121" s="25" t="str" cm="1">
        <f t="array" ref="E121">IFERROR(INDEX('BASE-'!$K$2:$K$6808,SMALL(IF(C$10='BASE-'!$C$2:$C$6808,ROW('BASE-'!$K$2:$K$6808)-MIN(ROW('BASE-'!$C$2:$C$6808))+1,""),ROW()-15)),"")</f>
        <v/>
      </c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7" t="str">
        <f t="shared" si="6"/>
        <v/>
      </c>
      <c r="S121" s="28" t="str">
        <f t="shared" si="7"/>
        <v/>
      </c>
    </row>
    <row r="122" spans="1:19" x14ac:dyDescent="0.2">
      <c r="A122" s="24" t="str" cm="1">
        <f t="array" ref="A122">IFERROR(INDEX('BASE-'!$F$2:$F$6808,SMALL(IF(C$10='BASE-'!$C$2:$C$6808,ROW('BASE-'!$F$2:$F$6808)-MIN(ROW('BASE-'!$C$2:$C$6808))+1,""),ROW()-15)),"")</f>
        <v/>
      </c>
      <c r="B122" s="24" t="str" cm="1">
        <f t="array" ref="B122">IFERROR(INDEX('BASE-'!$D$2:$D$6808,SMALL(IF(C$10='BASE-'!$C$2:$C$6808,ROW('BASE-'!$D$2:$D$6808)-MIN(ROW('BASE-'!$C$2:$C$6808))+1,""),ROW()-15)),"")</f>
        <v/>
      </c>
      <c r="C122" s="24" t="str" cm="1">
        <f t="array" ref="C122">IFERROR(INDEX('BASE-'!$G$2:$G$6808,SMALL(IF(C$10='BASE-'!$C$2:$C$6808,ROW('BASE-'!$G$2:$G$6808)-MIN(ROW('BASE-'!$C$2:$C$6808))+1,""),ROW()-15)),"")</f>
        <v/>
      </c>
      <c r="D122" s="25" t="str" cm="1">
        <f t="array" ref="D122">IFERROR(INDEX('BASE-'!$H$2:$H$6808,SMALL(IF(C$10='BASE-'!$C$2:$C$6808,ROW('BASE-'!$H$2:$H$6808)-MIN(ROW('BASE-'!$C$2:$C$6808))+1,""),ROW()-15)),"")</f>
        <v/>
      </c>
      <c r="E122" s="25" t="str" cm="1">
        <f t="array" ref="E122">IFERROR(INDEX('BASE-'!$K$2:$K$6808,SMALL(IF(C$10='BASE-'!$C$2:$C$6808,ROW('BASE-'!$K$2:$K$6808)-MIN(ROW('BASE-'!$C$2:$C$6808))+1,""),ROW()-15)),"")</f>
        <v/>
      </c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7" t="str">
        <f t="shared" si="6"/>
        <v/>
      </c>
      <c r="S122" s="28" t="str">
        <f t="shared" si="7"/>
        <v/>
      </c>
    </row>
    <row r="123" spans="1:19" x14ac:dyDescent="0.2">
      <c r="A123" s="24" t="str" cm="1">
        <f t="array" ref="A123">IFERROR(INDEX('BASE-'!$F$2:$F$6808,SMALL(IF(C$10='BASE-'!$C$2:$C$6808,ROW('BASE-'!$F$2:$F$6808)-MIN(ROW('BASE-'!$C$2:$C$6808))+1,""),ROW()-15)),"")</f>
        <v/>
      </c>
      <c r="B123" s="24" t="str" cm="1">
        <f t="array" ref="B123">IFERROR(INDEX('BASE-'!$D$2:$D$6808,SMALL(IF(C$10='BASE-'!$C$2:$C$6808,ROW('BASE-'!$D$2:$D$6808)-MIN(ROW('BASE-'!$C$2:$C$6808))+1,""),ROW()-15)),"")</f>
        <v/>
      </c>
      <c r="C123" s="24" t="str" cm="1">
        <f t="array" ref="C123">IFERROR(INDEX('BASE-'!$G$2:$G$6808,SMALL(IF(C$10='BASE-'!$C$2:$C$6808,ROW('BASE-'!$G$2:$G$6808)-MIN(ROW('BASE-'!$C$2:$C$6808))+1,""),ROW()-15)),"")</f>
        <v/>
      </c>
      <c r="D123" s="25" t="str" cm="1">
        <f t="array" ref="D123">IFERROR(INDEX('BASE-'!$H$2:$H$6808,SMALL(IF(C$10='BASE-'!$C$2:$C$6808,ROW('BASE-'!$H$2:$H$6808)-MIN(ROW('BASE-'!$C$2:$C$6808))+1,""),ROW()-15)),"")</f>
        <v/>
      </c>
      <c r="E123" s="25" t="str" cm="1">
        <f t="array" ref="E123">IFERROR(INDEX('BASE-'!$K$2:$K$6808,SMALL(IF(C$10='BASE-'!$C$2:$C$6808,ROW('BASE-'!$K$2:$K$6808)-MIN(ROW('BASE-'!$C$2:$C$6808))+1,""),ROW()-15)),"")</f>
        <v/>
      </c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7" t="str">
        <f t="shared" si="6"/>
        <v/>
      </c>
      <c r="S123" s="28" t="str">
        <f t="shared" si="7"/>
        <v/>
      </c>
    </row>
    <row r="124" spans="1:19" x14ac:dyDescent="0.2">
      <c r="A124" s="24" t="str" cm="1">
        <f t="array" ref="A124">IFERROR(INDEX('BASE-'!$F$2:$F$6808,SMALL(IF(C$10='BASE-'!$C$2:$C$6808,ROW('BASE-'!$F$2:$F$6808)-MIN(ROW('BASE-'!$C$2:$C$6808))+1,""),ROW()-15)),"")</f>
        <v/>
      </c>
      <c r="B124" s="24" t="str" cm="1">
        <f t="array" ref="B124">IFERROR(INDEX('BASE-'!$D$2:$D$6808,SMALL(IF(C$10='BASE-'!$C$2:$C$6808,ROW('BASE-'!$D$2:$D$6808)-MIN(ROW('BASE-'!$C$2:$C$6808))+1,""),ROW()-15)),"")</f>
        <v/>
      </c>
      <c r="C124" s="24" t="str" cm="1">
        <f t="array" ref="C124">IFERROR(INDEX('BASE-'!$G$2:$G$6808,SMALL(IF(C$10='BASE-'!$C$2:$C$6808,ROW('BASE-'!$G$2:$G$6808)-MIN(ROW('BASE-'!$C$2:$C$6808))+1,""),ROW()-15)),"")</f>
        <v/>
      </c>
      <c r="D124" s="25" t="str" cm="1">
        <f t="array" ref="D124">IFERROR(INDEX('BASE-'!$H$2:$H$6808,SMALL(IF(C$10='BASE-'!$C$2:$C$6808,ROW('BASE-'!$H$2:$H$6808)-MIN(ROW('BASE-'!$C$2:$C$6808))+1,""),ROW()-15)),"")</f>
        <v/>
      </c>
      <c r="E124" s="25" t="str" cm="1">
        <f t="array" ref="E124">IFERROR(INDEX('BASE-'!$K$2:$K$6808,SMALL(IF(C$10='BASE-'!$C$2:$C$6808,ROW('BASE-'!$K$2:$K$6808)-MIN(ROW('BASE-'!$C$2:$C$6808))+1,""),ROW()-15)),"")</f>
        <v/>
      </c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7" t="str">
        <f t="shared" si="6"/>
        <v/>
      </c>
      <c r="S124" s="28" t="str">
        <f t="shared" si="7"/>
        <v/>
      </c>
    </row>
    <row r="125" spans="1:19" x14ac:dyDescent="0.2">
      <c r="A125" s="24" t="str" cm="1">
        <f t="array" ref="A125">IFERROR(INDEX('BASE-'!$F$2:$F$6808,SMALL(IF(C$10='BASE-'!$C$2:$C$6808,ROW('BASE-'!$F$2:$F$6808)-MIN(ROW('BASE-'!$C$2:$C$6808))+1,""),ROW()-15)),"")</f>
        <v/>
      </c>
      <c r="B125" s="24" t="str" cm="1">
        <f t="array" ref="B125">IFERROR(INDEX('BASE-'!$D$2:$D$6808,SMALL(IF(C$10='BASE-'!$C$2:$C$6808,ROW('BASE-'!$D$2:$D$6808)-MIN(ROW('BASE-'!$C$2:$C$6808))+1,""),ROW()-15)),"")</f>
        <v/>
      </c>
      <c r="C125" s="24" t="str" cm="1">
        <f t="array" ref="C125">IFERROR(INDEX('BASE-'!$G$2:$G$6808,SMALL(IF(C$10='BASE-'!$C$2:$C$6808,ROW('BASE-'!$G$2:$G$6808)-MIN(ROW('BASE-'!$C$2:$C$6808))+1,""),ROW()-15)),"")</f>
        <v/>
      </c>
      <c r="D125" s="25" t="str" cm="1">
        <f t="array" ref="D125">IFERROR(INDEX('BASE-'!$H$2:$H$6808,SMALL(IF(C$10='BASE-'!$C$2:$C$6808,ROW('BASE-'!$H$2:$H$6808)-MIN(ROW('BASE-'!$C$2:$C$6808))+1,""),ROW()-15)),"")</f>
        <v/>
      </c>
      <c r="E125" s="25" t="str" cm="1">
        <f t="array" ref="E125">IFERROR(INDEX('BASE-'!$K$2:$K$6808,SMALL(IF(C$10='BASE-'!$C$2:$C$6808,ROW('BASE-'!$K$2:$K$6808)-MIN(ROW('BASE-'!$C$2:$C$6808))+1,""),ROW()-15)),"")</f>
        <v/>
      </c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7" t="str">
        <f t="shared" si="6"/>
        <v/>
      </c>
      <c r="S125" s="28" t="str">
        <f t="shared" si="7"/>
        <v/>
      </c>
    </row>
    <row r="126" spans="1:19" x14ac:dyDescent="0.2">
      <c r="A126" s="24" t="str" cm="1">
        <f t="array" ref="A126">IFERROR(INDEX('BASE-'!$F$2:$F$6808,SMALL(IF(C$10='BASE-'!$C$2:$C$6808,ROW('BASE-'!$F$2:$F$6808)-MIN(ROW('BASE-'!$C$2:$C$6808))+1,""),ROW()-15)),"")</f>
        <v/>
      </c>
      <c r="B126" s="24" t="str" cm="1">
        <f t="array" ref="B126">IFERROR(INDEX('BASE-'!$D$2:$D$6808,SMALL(IF(C$10='BASE-'!$C$2:$C$6808,ROW('BASE-'!$D$2:$D$6808)-MIN(ROW('BASE-'!$C$2:$C$6808))+1,""),ROW()-15)),"")</f>
        <v/>
      </c>
      <c r="C126" s="24" t="str" cm="1">
        <f t="array" ref="C126">IFERROR(INDEX('BASE-'!$G$2:$G$6808,SMALL(IF(C$10='BASE-'!$C$2:$C$6808,ROW('BASE-'!$G$2:$G$6808)-MIN(ROW('BASE-'!$C$2:$C$6808))+1,""),ROW()-15)),"")</f>
        <v/>
      </c>
      <c r="D126" s="25" t="str" cm="1">
        <f t="array" ref="D126">IFERROR(INDEX('BASE-'!$H$2:$H$6808,SMALL(IF(C$10='BASE-'!$C$2:$C$6808,ROW('BASE-'!$H$2:$H$6808)-MIN(ROW('BASE-'!$C$2:$C$6808))+1,""),ROW()-15)),"")</f>
        <v/>
      </c>
      <c r="E126" s="25" t="str" cm="1">
        <f t="array" ref="E126">IFERROR(INDEX('BASE-'!$K$2:$K$6808,SMALL(IF(C$10='BASE-'!$C$2:$C$6808,ROW('BASE-'!$K$2:$K$6808)-MIN(ROW('BASE-'!$C$2:$C$6808))+1,""),ROW()-15)),"")</f>
        <v/>
      </c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7" t="str">
        <f t="shared" si="6"/>
        <v/>
      </c>
      <c r="S126" s="28" t="str">
        <f t="shared" si="7"/>
        <v/>
      </c>
    </row>
    <row r="127" spans="1:19" x14ac:dyDescent="0.2">
      <c r="A127" s="24" t="str" cm="1">
        <f t="array" ref="A127">IFERROR(INDEX('BASE-'!$F$2:$F$6808,SMALL(IF(C$10='BASE-'!$C$2:$C$6808,ROW('BASE-'!$F$2:$F$6808)-MIN(ROW('BASE-'!$C$2:$C$6808))+1,""),ROW()-15)),"")</f>
        <v/>
      </c>
      <c r="B127" s="24" t="str" cm="1">
        <f t="array" ref="B127">IFERROR(INDEX('BASE-'!$D$2:$D$6808,SMALL(IF(C$10='BASE-'!$C$2:$C$6808,ROW('BASE-'!$D$2:$D$6808)-MIN(ROW('BASE-'!$C$2:$C$6808))+1,""),ROW()-15)),"")</f>
        <v/>
      </c>
      <c r="C127" s="24" t="str" cm="1">
        <f t="array" ref="C127">IFERROR(INDEX('BASE-'!$G$2:$G$6808,SMALL(IF(C$10='BASE-'!$C$2:$C$6808,ROW('BASE-'!$G$2:$G$6808)-MIN(ROW('BASE-'!$C$2:$C$6808))+1,""),ROW()-15)),"")</f>
        <v/>
      </c>
      <c r="D127" s="25" t="str" cm="1">
        <f t="array" ref="D127">IFERROR(INDEX('BASE-'!$H$2:$H$6808,SMALL(IF(C$10='BASE-'!$C$2:$C$6808,ROW('BASE-'!$H$2:$H$6808)-MIN(ROW('BASE-'!$C$2:$C$6808))+1,""),ROW()-15)),"")</f>
        <v/>
      </c>
      <c r="E127" s="25" t="str" cm="1">
        <f t="array" ref="E127">IFERROR(INDEX('BASE-'!$K$2:$K$6808,SMALL(IF(C$10='BASE-'!$C$2:$C$6808,ROW('BASE-'!$K$2:$K$6808)-MIN(ROW('BASE-'!$C$2:$C$6808))+1,""),ROW()-15)),"")</f>
        <v/>
      </c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7" t="str">
        <f t="shared" si="6"/>
        <v/>
      </c>
      <c r="S127" s="28" t="str">
        <f t="shared" si="7"/>
        <v/>
      </c>
    </row>
    <row r="128" spans="1:19" x14ac:dyDescent="0.2">
      <c r="A128" s="24" t="str" cm="1">
        <f t="array" ref="A128">IFERROR(INDEX('BASE-'!$F$2:$F$6808,SMALL(IF(C$10='BASE-'!$C$2:$C$6808,ROW('BASE-'!$F$2:$F$6808)-MIN(ROW('BASE-'!$C$2:$C$6808))+1,""),ROW()-15)),"")</f>
        <v/>
      </c>
      <c r="B128" s="24" t="str" cm="1">
        <f t="array" ref="B128">IFERROR(INDEX('BASE-'!$D$2:$D$6808,SMALL(IF(C$10='BASE-'!$C$2:$C$6808,ROW('BASE-'!$D$2:$D$6808)-MIN(ROW('BASE-'!$C$2:$C$6808))+1,""),ROW()-15)),"")</f>
        <v/>
      </c>
      <c r="C128" s="24" t="str" cm="1">
        <f t="array" ref="C128">IFERROR(INDEX('BASE-'!$G$2:$G$6808,SMALL(IF(C$10='BASE-'!$C$2:$C$6808,ROW('BASE-'!$G$2:$G$6808)-MIN(ROW('BASE-'!$C$2:$C$6808))+1,""),ROW()-15)),"")</f>
        <v/>
      </c>
      <c r="D128" s="25" t="str" cm="1">
        <f t="array" ref="D128">IFERROR(INDEX('BASE-'!$H$2:$H$6808,SMALL(IF(C$10='BASE-'!$C$2:$C$6808,ROW('BASE-'!$H$2:$H$6808)-MIN(ROW('BASE-'!$C$2:$C$6808))+1,""),ROW()-15)),"")</f>
        <v/>
      </c>
      <c r="E128" s="25" t="str" cm="1">
        <f t="array" ref="E128">IFERROR(INDEX('BASE-'!$K$2:$K$6808,SMALL(IF(C$10='BASE-'!$C$2:$C$6808,ROW('BASE-'!$K$2:$K$6808)-MIN(ROW('BASE-'!$C$2:$C$6808))+1,""),ROW()-15)),"")</f>
        <v/>
      </c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7" t="str">
        <f t="shared" si="6"/>
        <v/>
      </c>
      <c r="S128" s="28" t="str">
        <f t="shared" si="7"/>
        <v/>
      </c>
    </row>
    <row r="129" spans="1:19" x14ac:dyDescent="0.2">
      <c r="A129" s="24" t="str" cm="1">
        <f t="array" ref="A129">IFERROR(INDEX('BASE-'!$F$2:$F$6808,SMALL(IF(C$10='BASE-'!$C$2:$C$6808,ROW('BASE-'!$F$2:$F$6808)-MIN(ROW('BASE-'!$C$2:$C$6808))+1,""),ROW()-15)),"")</f>
        <v/>
      </c>
      <c r="B129" s="24" t="str" cm="1">
        <f t="array" ref="B129">IFERROR(INDEX('BASE-'!$D$2:$D$6808,SMALL(IF(C$10='BASE-'!$C$2:$C$6808,ROW('BASE-'!$D$2:$D$6808)-MIN(ROW('BASE-'!$C$2:$C$6808))+1,""),ROW()-15)),"")</f>
        <v/>
      </c>
      <c r="C129" s="24" t="str" cm="1">
        <f t="array" ref="C129">IFERROR(INDEX('BASE-'!$G$2:$G$6808,SMALL(IF(C$10='BASE-'!$C$2:$C$6808,ROW('BASE-'!$G$2:$G$6808)-MIN(ROW('BASE-'!$C$2:$C$6808))+1,""),ROW()-15)),"")</f>
        <v/>
      </c>
      <c r="D129" s="25" t="str" cm="1">
        <f t="array" ref="D129">IFERROR(INDEX('BASE-'!$H$2:$H$6808,SMALL(IF(C$10='BASE-'!$C$2:$C$6808,ROW('BASE-'!$H$2:$H$6808)-MIN(ROW('BASE-'!$C$2:$C$6808))+1,""),ROW()-15)),"")</f>
        <v/>
      </c>
      <c r="E129" s="25" t="str" cm="1">
        <f t="array" ref="E129">IFERROR(INDEX('BASE-'!$K$2:$K$6808,SMALL(IF(C$10='BASE-'!$C$2:$C$6808,ROW('BASE-'!$K$2:$K$6808)-MIN(ROW('BASE-'!$C$2:$C$6808))+1,""),ROW()-15)),"")</f>
        <v/>
      </c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7" t="str">
        <f t="shared" si="6"/>
        <v/>
      </c>
      <c r="S129" s="28" t="str">
        <f t="shared" si="7"/>
        <v/>
      </c>
    </row>
    <row r="130" spans="1:19" x14ac:dyDescent="0.2">
      <c r="A130" s="24" t="str" cm="1">
        <f t="array" ref="A130">IFERROR(INDEX('BASE-'!$F$2:$F$6808,SMALL(IF(C$10='BASE-'!$C$2:$C$6808,ROW('BASE-'!$F$2:$F$6808)-MIN(ROW('BASE-'!$C$2:$C$6808))+1,""),ROW()-15)),"")</f>
        <v/>
      </c>
      <c r="B130" s="24" t="str" cm="1">
        <f t="array" ref="B130">IFERROR(INDEX('BASE-'!$D$2:$D$6808,SMALL(IF(C$10='BASE-'!$C$2:$C$6808,ROW('BASE-'!$D$2:$D$6808)-MIN(ROW('BASE-'!$C$2:$C$6808))+1,""),ROW()-15)),"")</f>
        <v/>
      </c>
      <c r="C130" s="24" t="str" cm="1">
        <f t="array" ref="C130">IFERROR(INDEX('BASE-'!$G$2:$G$6808,SMALL(IF(C$10='BASE-'!$C$2:$C$6808,ROW('BASE-'!$G$2:$G$6808)-MIN(ROW('BASE-'!$C$2:$C$6808))+1,""),ROW()-15)),"")</f>
        <v/>
      </c>
      <c r="D130" s="25" t="str" cm="1">
        <f t="array" ref="D130">IFERROR(INDEX('BASE-'!$H$2:$H$6808,SMALL(IF(C$10='BASE-'!$C$2:$C$6808,ROW('BASE-'!$H$2:$H$6808)-MIN(ROW('BASE-'!$C$2:$C$6808))+1,""),ROW()-15)),"")</f>
        <v/>
      </c>
      <c r="E130" s="25" t="str" cm="1">
        <f t="array" ref="E130">IFERROR(INDEX('BASE-'!$K$2:$K$6808,SMALL(IF(C$10='BASE-'!$C$2:$C$6808,ROW('BASE-'!$K$2:$K$6808)-MIN(ROW('BASE-'!$C$2:$C$6808))+1,""),ROW()-15)),"")</f>
        <v/>
      </c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7" t="str">
        <f t="shared" si="6"/>
        <v/>
      </c>
      <c r="S130" s="28" t="str">
        <f t="shared" si="7"/>
        <v/>
      </c>
    </row>
    <row r="131" spans="1:19" x14ac:dyDescent="0.2">
      <c r="A131" s="24" t="str" cm="1">
        <f t="array" ref="A131">IFERROR(INDEX('BASE-'!$F$2:$F$6808,SMALL(IF(C$10='BASE-'!$C$2:$C$6808,ROW('BASE-'!$F$2:$F$6808)-MIN(ROW('BASE-'!$C$2:$C$6808))+1,""),ROW()-15)),"")</f>
        <v/>
      </c>
      <c r="B131" s="24" t="str" cm="1">
        <f t="array" ref="B131">IFERROR(INDEX('BASE-'!$D$2:$D$6808,SMALL(IF(C$10='BASE-'!$C$2:$C$6808,ROW('BASE-'!$D$2:$D$6808)-MIN(ROW('BASE-'!$C$2:$C$6808))+1,""),ROW()-15)),"")</f>
        <v/>
      </c>
      <c r="C131" s="24" t="str" cm="1">
        <f t="array" ref="C131">IFERROR(INDEX('BASE-'!$G$2:$G$6808,SMALL(IF(C$10='BASE-'!$C$2:$C$6808,ROW('BASE-'!$G$2:$G$6808)-MIN(ROW('BASE-'!$C$2:$C$6808))+1,""),ROW()-15)),"")</f>
        <v/>
      </c>
      <c r="D131" s="25" t="str" cm="1">
        <f t="array" ref="D131">IFERROR(INDEX('BASE-'!$H$2:$H$6808,SMALL(IF(C$10='BASE-'!$C$2:$C$6808,ROW('BASE-'!$H$2:$H$6808)-MIN(ROW('BASE-'!$C$2:$C$6808))+1,""),ROW()-15)),"")</f>
        <v/>
      </c>
      <c r="E131" s="25" t="str" cm="1">
        <f t="array" ref="E131">IFERROR(INDEX('BASE-'!$K$2:$K$6808,SMALL(IF(C$10='BASE-'!$C$2:$C$6808,ROW('BASE-'!$K$2:$K$6808)-MIN(ROW('BASE-'!$C$2:$C$6808))+1,""),ROW()-15)),"")</f>
        <v/>
      </c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7" t="str">
        <f t="shared" si="6"/>
        <v/>
      </c>
      <c r="S131" s="28" t="str">
        <f t="shared" si="7"/>
        <v/>
      </c>
    </row>
    <row r="132" spans="1:19" x14ac:dyDescent="0.2">
      <c r="A132" s="24" t="str" cm="1">
        <f t="array" ref="A132">IFERROR(INDEX('BASE-'!$F$2:$F$6808,SMALL(IF(C$10='BASE-'!$C$2:$C$6808,ROW('BASE-'!$F$2:$F$6808)-MIN(ROW('BASE-'!$C$2:$C$6808))+1,""),ROW()-15)),"")</f>
        <v/>
      </c>
      <c r="B132" s="24" t="str" cm="1">
        <f t="array" ref="B132">IFERROR(INDEX('BASE-'!$D$2:$D$6808,SMALL(IF(C$10='BASE-'!$C$2:$C$6808,ROW('BASE-'!$D$2:$D$6808)-MIN(ROW('BASE-'!$C$2:$C$6808))+1,""),ROW()-15)),"")</f>
        <v/>
      </c>
      <c r="C132" s="24" t="str" cm="1">
        <f t="array" ref="C132">IFERROR(INDEX('BASE-'!$G$2:$G$6808,SMALL(IF(C$10='BASE-'!$C$2:$C$6808,ROW('BASE-'!$G$2:$G$6808)-MIN(ROW('BASE-'!$C$2:$C$6808))+1,""),ROW()-15)),"")</f>
        <v/>
      </c>
      <c r="D132" s="25" t="str" cm="1">
        <f t="array" ref="D132">IFERROR(INDEX('BASE-'!$H$2:$H$6808,SMALL(IF(C$10='BASE-'!$C$2:$C$6808,ROW('BASE-'!$H$2:$H$6808)-MIN(ROW('BASE-'!$C$2:$C$6808))+1,""),ROW()-15)),"")</f>
        <v/>
      </c>
      <c r="E132" s="25" t="str" cm="1">
        <f t="array" ref="E132">IFERROR(INDEX('BASE-'!$K$2:$K$6808,SMALL(IF(C$10='BASE-'!$C$2:$C$6808,ROW('BASE-'!$K$2:$K$6808)-MIN(ROW('BASE-'!$C$2:$C$6808))+1,""),ROW()-15)),"")</f>
        <v/>
      </c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7" t="str">
        <f t="shared" si="6"/>
        <v/>
      </c>
      <c r="S132" s="28" t="str">
        <f t="shared" si="7"/>
        <v/>
      </c>
    </row>
    <row r="133" spans="1:19" x14ac:dyDescent="0.2">
      <c r="A133" s="24" t="str" cm="1">
        <f t="array" ref="A133">IFERROR(INDEX('BASE-'!$F$2:$F$6808,SMALL(IF(C$10='BASE-'!$C$2:$C$6808,ROW('BASE-'!$F$2:$F$6808)-MIN(ROW('BASE-'!$C$2:$C$6808))+1,""),ROW()-15)),"")</f>
        <v/>
      </c>
      <c r="B133" s="24" t="str" cm="1">
        <f t="array" ref="B133">IFERROR(INDEX('BASE-'!$D$2:$D$6808,SMALL(IF(C$10='BASE-'!$C$2:$C$6808,ROW('BASE-'!$D$2:$D$6808)-MIN(ROW('BASE-'!$C$2:$C$6808))+1,""),ROW()-15)),"")</f>
        <v/>
      </c>
      <c r="C133" s="24" t="str" cm="1">
        <f t="array" ref="C133">IFERROR(INDEX('BASE-'!$G$2:$G$6808,SMALL(IF(C$10='BASE-'!$C$2:$C$6808,ROW('BASE-'!$G$2:$G$6808)-MIN(ROW('BASE-'!$C$2:$C$6808))+1,""),ROW()-15)),"")</f>
        <v/>
      </c>
      <c r="D133" s="25" t="str" cm="1">
        <f t="array" ref="D133">IFERROR(INDEX('BASE-'!$H$2:$H$6808,SMALL(IF(C$10='BASE-'!$C$2:$C$6808,ROW('BASE-'!$H$2:$H$6808)-MIN(ROW('BASE-'!$C$2:$C$6808))+1,""),ROW()-15)),"")</f>
        <v/>
      </c>
      <c r="E133" s="25" t="str" cm="1">
        <f t="array" ref="E133">IFERROR(INDEX('BASE-'!$K$2:$K$6808,SMALL(IF(C$10='BASE-'!$C$2:$C$6808,ROW('BASE-'!$K$2:$K$6808)-MIN(ROW('BASE-'!$C$2:$C$6808))+1,""),ROW()-15)),"")</f>
        <v/>
      </c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7" t="str">
        <f t="shared" si="6"/>
        <v/>
      </c>
      <c r="S133" s="28" t="str">
        <f t="shared" si="7"/>
        <v/>
      </c>
    </row>
    <row r="134" spans="1:19" x14ac:dyDescent="0.2">
      <c r="A134" s="24" t="str" cm="1">
        <f t="array" ref="A134">IFERROR(INDEX('BASE-'!$F$2:$F$6808,SMALL(IF(C$10='BASE-'!$C$2:$C$6808,ROW('BASE-'!$F$2:$F$6808)-MIN(ROW('BASE-'!$C$2:$C$6808))+1,""),ROW()-15)),"")</f>
        <v/>
      </c>
      <c r="B134" s="24" t="str" cm="1">
        <f t="array" ref="B134">IFERROR(INDEX('BASE-'!$D$2:$D$6808,SMALL(IF(C$10='BASE-'!$C$2:$C$6808,ROW('BASE-'!$D$2:$D$6808)-MIN(ROW('BASE-'!$C$2:$C$6808))+1,""),ROW()-15)),"")</f>
        <v/>
      </c>
      <c r="C134" s="24" t="str" cm="1">
        <f t="array" ref="C134">IFERROR(INDEX('BASE-'!$G$2:$G$6808,SMALL(IF(C$10='BASE-'!$C$2:$C$6808,ROW('BASE-'!$G$2:$G$6808)-MIN(ROW('BASE-'!$C$2:$C$6808))+1,""),ROW()-15)),"")</f>
        <v/>
      </c>
      <c r="D134" s="25" t="str" cm="1">
        <f t="array" ref="D134">IFERROR(INDEX('BASE-'!$H$2:$H$6808,SMALL(IF(C$10='BASE-'!$C$2:$C$6808,ROW('BASE-'!$H$2:$H$6808)-MIN(ROW('BASE-'!$C$2:$C$6808))+1,""),ROW()-15)),"")</f>
        <v/>
      </c>
      <c r="E134" s="25" t="str" cm="1">
        <f t="array" ref="E134">IFERROR(INDEX('BASE-'!$K$2:$K$6808,SMALL(IF(C$10='BASE-'!$C$2:$C$6808,ROW('BASE-'!$K$2:$K$6808)-MIN(ROW('BASE-'!$C$2:$C$6808))+1,""),ROW()-15)),"")</f>
        <v/>
      </c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7" t="str">
        <f t="shared" si="6"/>
        <v/>
      </c>
      <c r="S134" s="28" t="str">
        <f t="shared" si="7"/>
        <v/>
      </c>
    </row>
    <row r="135" spans="1:19" x14ac:dyDescent="0.2">
      <c r="A135" s="24" t="str" cm="1">
        <f t="array" ref="A135">IFERROR(INDEX('BASE-'!$F$2:$F$6808,SMALL(IF(C$10='BASE-'!$C$2:$C$6808,ROW('BASE-'!$F$2:$F$6808)-MIN(ROW('BASE-'!$C$2:$C$6808))+1,""),ROW()-15)),"")</f>
        <v/>
      </c>
      <c r="B135" s="24" t="str" cm="1">
        <f t="array" ref="B135">IFERROR(INDEX('BASE-'!$D$2:$D$6808,SMALL(IF(C$10='BASE-'!$C$2:$C$6808,ROW('BASE-'!$D$2:$D$6808)-MIN(ROW('BASE-'!$C$2:$C$6808))+1,""),ROW()-15)),"")</f>
        <v/>
      </c>
      <c r="C135" s="24" t="str" cm="1">
        <f t="array" ref="C135">IFERROR(INDEX('BASE-'!$G$2:$G$6808,SMALL(IF(C$10='BASE-'!$C$2:$C$6808,ROW('BASE-'!$G$2:$G$6808)-MIN(ROW('BASE-'!$C$2:$C$6808))+1,""),ROW()-15)),"")</f>
        <v/>
      </c>
      <c r="D135" s="25" t="str" cm="1">
        <f t="array" ref="D135">IFERROR(INDEX('BASE-'!$H$2:$H$6808,SMALL(IF(C$10='BASE-'!$C$2:$C$6808,ROW('BASE-'!$H$2:$H$6808)-MIN(ROW('BASE-'!$C$2:$C$6808))+1,""),ROW()-15)),"")</f>
        <v/>
      </c>
      <c r="E135" s="25" t="str" cm="1">
        <f t="array" ref="E135">IFERROR(INDEX('BASE-'!$K$2:$K$6808,SMALL(IF(C$10='BASE-'!$C$2:$C$6808,ROW('BASE-'!$K$2:$K$6808)-MIN(ROW('BASE-'!$C$2:$C$6808))+1,""),ROW()-15)),"")</f>
        <v/>
      </c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7" t="str">
        <f t="shared" si="6"/>
        <v/>
      </c>
      <c r="S135" s="28" t="str">
        <f t="shared" si="7"/>
        <v/>
      </c>
    </row>
    <row r="136" spans="1:19" x14ac:dyDescent="0.2">
      <c r="A136" s="24" t="str" cm="1">
        <f t="array" ref="A136">IFERROR(INDEX('BASE-'!$F$2:$F$6808,SMALL(IF(C$10='BASE-'!$C$2:$C$6808,ROW('BASE-'!$F$2:$F$6808)-MIN(ROW('BASE-'!$C$2:$C$6808))+1,""),ROW()-15)),"")</f>
        <v/>
      </c>
      <c r="B136" s="24" t="str" cm="1">
        <f t="array" ref="B136">IFERROR(INDEX('BASE-'!$D$2:$D$6808,SMALL(IF(C$10='BASE-'!$C$2:$C$6808,ROW('BASE-'!$D$2:$D$6808)-MIN(ROW('BASE-'!$C$2:$C$6808))+1,""),ROW()-15)),"")</f>
        <v/>
      </c>
      <c r="C136" s="24" t="str" cm="1">
        <f t="array" ref="C136">IFERROR(INDEX('BASE-'!$G$2:$G$6808,SMALL(IF(C$10='BASE-'!$C$2:$C$6808,ROW('BASE-'!$G$2:$G$6808)-MIN(ROW('BASE-'!$C$2:$C$6808))+1,""),ROW()-15)),"")</f>
        <v/>
      </c>
      <c r="D136" s="25" t="str" cm="1">
        <f t="array" ref="D136">IFERROR(INDEX('BASE-'!$H$2:$H$6808,SMALL(IF(C$10='BASE-'!$C$2:$C$6808,ROW('BASE-'!$H$2:$H$6808)-MIN(ROW('BASE-'!$C$2:$C$6808))+1,""),ROW()-15)),"")</f>
        <v/>
      </c>
      <c r="E136" s="25" t="str" cm="1">
        <f t="array" ref="E136">IFERROR(INDEX('BASE-'!$K$2:$K$6808,SMALL(IF(C$10='BASE-'!$C$2:$C$6808,ROW('BASE-'!$K$2:$K$6808)-MIN(ROW('BASE-'!$C$2:$C$6808))+1,""),ROW()-15)),"")</f>
        <v/>
      </c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7" t="str">
        <f t="shared" si="6"/>
        <v/>
      </c>
      <c r="S136" s="28" t="str">
        <f t="shared" si="7"/>
        <v/>
      </c>
    </row>
    <row r="137" spans="1:19" x14ac:dyDescent="0.2">
      <c r="A137" s="24" t="str" cm="1">
        <f t="array" ref="A137">IFERROR(INDEX('BASE-'!$F$2:$F$6808,SMALL(IF(C$10='BASE-'!$C$2:$C$6808,ROW('BASE-'!$F$2:$F$6808)-MIN(ROW('BASE-'!$C$2:$C$6808))+1,""),ROW()-15)),"")</f>
        <v/>
      </c>
      <c r="B137" s="24" t="str" cm="1">
        <f t="array" ref="B137">IFERROR(INDEX('BASE-'!$D$2:$D$6808,SMALL(IF(C$10='BASE-'!$C$2:$C$6808,ROW('BASE-'!$D$2:$D$6808)-MIN(ROW('BASE-'!$C$2:$C$6808))+1,""),ROW()-15)),"")</f>
        <v/>
      </c>
      <c r="C137" s="24" t="str" cm="1">
        <f t="array" ref="C137">IFERROR(INDEX('BASE-'!$G$2:$G$6808,SMALL(IF(C$10='BASE-'!$C$2:$C$6808,ROW('BASE-'!$G$2:$G$6808)-MIN(ROW('BASE-'!$C$2:$C$6808))+1,""),ROW()-15)),"")</f>
        <v/>
      </c>
      <c r="D137" s="25" t="str" cm="1">
        <f t="array" ref="D137">IFERROR(INDEX('BASE-'!$H$2:$H$6808,SMALL(IF(C$10='BASE-'!$C$2:$C$6808,ROW('BASE-'!$H$2:$H$6808)-MIN(ROW('BASE-'!$C$2:$C$6808))+1,""),ROW()-15)),"")</f>
        <v/>
      </c>
      <c r="E137" s="25" t="str" cm="1">
        <f t="array" ref="E137">IFERROR(INDEX('BASE-'!$K$2:$K$6808,SMALL(IF(C$10='BASE-'!$C$2:$C$6808,ROW('BASE-'!$K$2:$K$6808)-MIN(ROW('BASE-'!$C$2:$C$6808))+1,""),ROW()-15)),"")</f>
        <v/>
      </c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7" t="str">
        <f t="shared" si="6"/>
        <v/>
      </c>
      <c r="S137" s="28" t="str">
        <f t="shared" si="7"/>
        <v/>
      </c>
    </row>
    <row r="138" spans="1:19" x14ac:dyDescent="0.2">
      <c r="A138" s="24" t="str" cm="1">
        <f t="array" ref="A138">IFERROR(INDEX('BASE-'!$F$2:$F$6808,SMALL(IF(C$10='BASE-'!$C$2:$C$6808,ROW('BASE-'!$F$2:$F$6808)-MIN(ROW('BASE-'!$C$2:$C$6808))+1,""),ROW()-15)),"")</f>
        <v/>
      </c>
      <c r="B138" s="24" t="str" cm="1">
        <f t="array" ref="B138">IFERROR(INDEX('BASE-'!$D$2:$D$6808,SMALL(IF(C$10='BASE-'!$C$2:$C$6808,ROW('BASE-'!$D$2:$D$6808)-MIN(ROW('BASE-'!$C$2:$C$6808))+1,""),ROW()-15)),"")</f>
        <v/>
      </c>
      <c r="C138" s="24" t="str" cm="1">
        <f t="array" ref="C138">IFERROR(INDEX('BASE-'!$G$2:$G$6808,SMALL(IF(C$10='BASE-'!$C$2:$C$6808,ROW('BASE-'!$G$2:$G$6808)-MIN(ROW('BASE-'!$C$2:$C$6808))+1,""),ROW()-15)),"")</f>
        <v/>
      </c>
      <c r="D138" s="25" t="str" cm="1">
        <f t="array" ref="D138">IFERROR(INDEX('BASE-'!$H$2:$H$6808,SMALL(IF(C$10='BASE-'!$C$2:$C$6808,ROW('BASE-'!$H$2:$H$6808)-MIN(ROW('BASE-'!$C$2:$C$6808))+1,""),ROW()-15)),"")</f>
        <v/>
      </c>
      <c r="E138" s="25" t="str" cm="1">
        <f t="array" ref="E138">IFERROR(INDEX('BASE-'!$K$2:$K$6808,SMALL(IF(C$10='BASE-'!$C$2:$C$6808,ROW('BASE-'!$K$2:$K$6808)-MIN(ROW('BASE-'!$C$2:$C$6808))+1,""),ROW()-15)),"")</f>
        <v/>
      </c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7" t="str">
        <f t="shared" si="6"/>
        <v/>
      </c>
      <c r="S138" s="28" t="str">
        <f t="shared" si="7"/>
        <v/>
      </c>
    </row>
    <row r="139" spans="1:19" x14ac:dyDescent="0.2">
      <c r="A139" s="24" t="str" cm="1">
        <f t="array" ref="A139">IFERROR(INDEX('BASE-'!$F$2:$F$6808,SMALL(IF(C$10='BASE-'!$C$2:$C$6808,ROW('BASE-'!$F$2:$F$6808)-MIN(ROW('BASE-'!$C$2:$C$6808))+1,""),ROW()-15)),"")</f>
        <v/>
      </c>
      <c r="B139" s="24" t="str" cm="1">
        <f t="array" ref="B139">IFERROR(INDEX('BASE-'!$D$2:$D$6808,SMALL(IF(C$10='BASE-'!$C$2:$C$6808,ROW('BASE-'!$D$2:$D$6808)-MIN(ROW('BASE-'!$C$2:$C$6808))+1,""),ROW()-15)),"")</f>
        <v/>
      </c>
      <c r="C139" s="24" t="str" cm="1">
        <f t="array" ref="C139">IFERROR(INDEX('BASE-'!$G$2:$G$6808,SMALL(IF(C$10='BASE-'!$C$2:$C$6808,ROW('BASE-'!$G$2:$G$6808)-MIN(ROW('BASE-'!$C$2:$C$6808))+1,""),ROW()-15)),"")</f>
        <v/>
      </c>
      <c r="D139" s="25" t="str" cm="1">
        <f t="array" ref="D139">IFERROR(INDEX('BASE-'!$H$2:$H$6808,SMALL(IF(C$10='BASE-'!$C$2:$C$6808,ROW('BASE-'!$H$2:$H$6808)-MIN(ROW('BASE-'!$C$2:$C$6808))+1,""),ROW()-15)),"")</f>
        <v/>
      </c>
      <c r="E139" s="25" t="str" cm="1">
        <f t="array" ref="E139">IFERROR(INDEX('BASE-'!$K$2:$K$6808,SMALL(IF(C$10='BASE-'!$C$2:$C$6808,ROW('BASE-'!$K$2:$K$6808)-MIN(ROW('BASE-'!$C$2:$C$6808))+1,""),ROW()-15)),"")</f>
        <v/>
      </c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7" t="str">
        <f t="shared" si="6"/>
        <v/>
      </c>
      <c r="S139" s="28" t="str">
        <f t="shared" si="7"/>
        <v/>
      </c>
    </row>
    <row r="140" spans="1:19" x14ac:dyDescent="0.2">
      <c r="A140" s="24" t="str" cm="1">
        <f t="array" ref="A140">IFERROR(INDEX('BASE-'!$F$2:$F$6808,SMALL(IF(C$10='BASE-'!$C$2:$C$6808,ROW('BASE-'!$F$2:$F$6808)-MIN(ROW('BASE-'!$C$2:$C$6808))+1,""),ROW()-15)),"")</f>
        <v/>
      </c>
      <c r="B140" s="24" t="str" cm="1">
        <f t="array" ref="B140">IFERROR(INDEX('BASE-'!$D$2:$D$6808,SMALL(IF(C$10='BASE-'!$C$2:$C$6808,ROW('BASE-'!$D$2:$D$6808)-MIN(ROW('BASE-'!$C$2:$C$6808))+1,""),ROW()-15)),"")</f>
        <v/>
      </c>
      <c r="C140" s="24" t="str" cm="1">
        <f t="array" ref="C140">IFERROR(INDEX('BASE-'!$G$2:$G$6808,SMALL(IF(C$10='BASE-'!$C$2:$C$6808,ROW('BASE-'!$G$2:$G$6808)-MIN(ROW('BASE-'!$C$2:$C$6808))+1,""),ROW()-15)),"")</f>
        <v/>
      </c>
      <c r="D140" s="25" t="str" cm="1">
        <f t="array" ref="D140">IFERROR(INDEX('BASE-'!$H$2:$H$6808,SMALL(IF(C$10='BASE-'!$C$2:$C$6808,ROW('BASE-'!$H$2:$H$6808)-MIN(ROW('BASE-'!$C$2:$C$6808))+1,""),ROW()-15)),"")</f>
        <v/>
      </c>
      <c r="E140" s="25" t="str" cm="1">
        <f t="array" ref="E140">IFERROR(INDEX('BASE-'!$K$2:$K$6808,SMALL(IF(C$10='BASE-'!$C$2:$C$6808,ROW('BASE-'!$K$2:$K$6808)-MIN(ROW('BASE-'!$C$2:$C$6808))+1,""),ROW()-15)),"")</f>
        <v/>
      </c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7" t="str">
        <f t="shared" si="6"/>
        <v/>
      </c>
      <c r="S140" s="28" t="str">
        <f t="shared" si="7"/>
        <v/>
      </c>
    </row>
    <row r="141" spans="1:19" x14ac:dyDescent="0.2">
      <c r="A141" s="24" t="str" cm="1">
        <f t="array" ref="A141">IFERROR(INDEX('BASE-'!$F$2:$F$6808,SMALL(IF(C$10='BASE-'!$C$2:$C$6808,ROW('BASE-'!$F$2:$F$6808)-MIN(ROW('BASE-'!$C$2:$C$6808))+1,""),ROW()-15)),"")</f>
        <v/>
      </c>
      <c r="B141" s="24" t="str" cm="1">
        <f t="array" ref="B141">IFERROR(INDEX('BASE-'!$D$2:$D$6808,SMALL(IF(C$10='BASE-'!$C$2:$C$6808,ROW('BASE-'!$D$2:$D$6808)-MIN(ROW('BASE-'!$C$2:$C$6808))+1,""),ROW()-15)),"")</f>
        <v/>
      </c>
      <c r="C141" s="24" t="str" cm="1">
        <f t="array" ref="C141">IFERROR(INDEX('BASE-'!$G$2:$G$6808,SMALL(IF(C$10='BASE-'!$C$2:$C$6808,ROW('BASE-'!$G$2:$G$6808)-MIN(ROW('BASE-'!$C$2:$C$6808))+1,""),ROW()-15)),"")</f>
        <v/>
      </c>
      <c r="D141" s="25" t="str" cm="1">
        <f t="array" ref="D141">IFERROR(INDEX('BASE-'!$H$2:$H$6808,SMALL(IF(C$10='BASE-'!$C$2:$C$6808,ROW('BASE-'!$H$2:$H$6808)-MIN(ROW('BASE-'!$C$2:$C$6808))+1,""),ROW()-15)),"")</f>
        <v/>
      </c>
      <c r="E141" s="25" t="str" cm="1">
        <f t="array" ref="E141">IFERROR(INDEX('BASE-'!$K$2:$K$6808,SMALL(IF(C$10='BASE-'!$C$2:$C$6808,ROW('BASE-'!$K$2:$K$6808)-MIN(ROW('BASE-'!$C$2:$C$6808))+1,""),ROW()-15)),"")</f>
        <v/>
      </c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7" t="str">
        <f t="shared" si="6"/>
        <v/>
      </c>
      <c r="S141" s="28" t="str">
        <f t="shared" si="7"/>
        <v/>
      </c>
    </row>
    <row r="142" spans="1:19" x14ac:dyDescent="0.2">
      <c r="A142" s="24" t="str" cm="1">
        <f t="array" ref="A142">IFERROR(INDEX('BASE-'!$F$2:$F$6808,SMALL(IF(C$10='BASE-'!$C$2:$C$6808,ROW('BASE-'!$F$2:$F$6808)-MIN(ROW('BASE-'!$C$2:$C$6808))+1,""),ROW()-15)),"")</f>
        <v/>
      </c>
      <c r="B142" s="24" t="str" cm="1">
        <f t="array" ref="B142">IFERROR(INDEX('BASE-'!$D$2:$D$6808,SMALL(IF(C$10='BASE-'!$C$2:$C$6808,ROW('BASE-'!$D$2:$D$6808)-MIN(ROW('BASE-'!$C$2:$C$6808))+1,""),ROW()-15)),"")</f>
        <v/>
      </c>
      <c r="C142" s="24" t="str" cm="1">
        <f t="array" ref="C142">IFERROR(INDEX('BASE-'!$G$2:$G$6808,SMALL(IF(C$10='BASE-'!$C$2:$C$6808,ROW('BASE-'!$G$2:$G$6808)-MIN(ROW('BASE-'!$C$2:$C$6808))+1,""),ROW()-15)),"")</f>
        <v/>
      </c>
      <c r="D142" s="25" t="str" cm="1">
        <f t="array" ref="D142">IFERROR(INDEX('BASE-'!$H$2:$H$6808,SMALL(IF(C$10='BASE-'!$C$2:$C$6808,ROW('BASE-'!$H$2:$H$6808)-MIN(ROW('BASE-'!$C$2:$C$6808))+1,""),ROW()-15)),"")</f>
        <v/>
      </c>
      <c r="E142" s="25" t="str" cm="1">
        <f t="array" ref="E142">IFERROR(INDEX('BASE-'!$K$2:$K$6808,SMALL(IF(C$10='BASE-'!$C$2:$C$6808,ROW('BASE-'!$K$2:$K$6808)-MIN(ROW('BASE-'!$C$2:$C$6808))+1,""),ROW()-15)),"")</f>
        <v/>
      </c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7" t="str">
        <f t="shared" si="6"/>
        <v/>
      </c>
      <c r="S142" s="28" t="str">
        <f t="shared" si="7"/>
        <v/>
      </c>
    </row>
    <row r="143" spans="1:19" x14ac:dyDescent="0.2">
      <c r="A143" s="24" t="str" cm="1">
        <f t="array" ref="A143">IFERROR(INDEX('BASE-'!$F$2:$F$6808,SMALL(IF(C$10='BASE-'!$C$2:$C$6808,ROW('BASE-'!$F$2:$F$6808)-MIN(ROW('BASE-'!$C$2:$C$6808))+1,""),ROW()-15)),"")</f>
        <v/>
      </c>
      <c r="B143" s="24" t="str" cm="1">
        <f t="array" ref="B143">IFERROR(INDEX('BASE-'!$D$2:$D$6808,SMALL(IF(C$10='BASE-'!$C$2:$C$6808,ROW('BASE-'!$D$2:$D$6808)-MIN(ROW('BASE-'!$C$2:$C$6808))+1,""),ROW()-15)),"")</f>
        <v/>
      </c>
      <c r="C143" s="24" t="str" cm="1">
        <f t="array" ref="C143">IFERROR(INDEX('BASE-'!$G$2:$G$6808,SMALL(IF(C$10='BASE-'!$C$2:$C$6808,ROW('BASE-'!$G$2:$G$6808)-MIN(ROW('BASE-'!$C$2:$C$6808))+1,""),ROW()-15)),"")</f>
        <v/>
      </c>
      <c r="D143" s="25" t="str" cm="1">
        <f t="array" ref="D143">IFERROR(INDEX('BASE-'!$H$2:$H$6808,SMALL(IF(C$10='BASE-'!$C$2:$C$6808,ROW('BASE-'!$H$2:$H$6808)-MIN(ROW('BASE-'!$C$2:$C$6808))+1,""),ROW()-15)),"")</f>
        <v/>
      </c>
      <c r="E143" s="25" t="str" cm="1">
        <f t="array" ref="E143">IFERROR(INDEX('BASE-'!$K$2:$K$6808,SMALL(IF(C$10='BASE-'!$C$2:$C$6808,ROW('BASE-'!$K$2:$K$6808)-MIN(ROW('BASE-'!$C$2:$C$6808))+1,""),ROW()-15)),"")</f>
        <v/>
      </c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7" t="str">
        <f t="shared" si="6"/>
        <v/>
      </c>
      <c r="S143" s="28" t="str">
        <f t="shared" si="7"/>
        <v/>
      </c>
    </row>
    <row r="144" spans="1:19" x14ac:dyDescent="0.2">
      <c r="A144" s="24" t="str" cm="1">
        <f t="array" ref="A144">IFERROR(INDEX('BASE-'!$F$2:$F$6808,SMALL(IF(C$10='BASE-'!$C$2:$C$6808,ROW('BASE-'!$F$2:$F$6808)-MIN(ROW('BASE-'!$C$2:$C$6808))+1,""),ROW()-15)),"")</f>
        <v/>
      </c>
      <c r="B144" s="24" t="str" cm="1">
        <f t="array" ref="B144">IFERROR(INDEX('BASE-'!$D$2:$D$6808,SMALL(IF(C$10='BASE-'!$C$2:$C$6808,ROW('BASE-'!$D$2:$D$6808)-MIN(ROW('BASE-'!$C$2:$C$6808))+1,""),ROW()-15)),"")</f>
        <v/>
      </c>
      <c r="C144" s="24" t="str" cm="1">
        <f t="array" ref="C144">IFERROR(INDEX('BASE-'!$G$2:$G$6808,SMALL(IF(C$10='BASE-'!$C$2:$C$6808,ROW('BASE-'!$G$2:$G$6808)-MIN(ROW('BASE-'!$C$2:$C$6808))+1,""),ROW()-15)),"")</f>
        <v/>
      </c>
      <c r="D144" s="25" t="str" cm="1">
        <f t="array" ref="D144">IFERROR(INDEX('BASE-'!$H$2:$H$6808,SMALL(IF(C$10='BASE-'!$C$2:$C$6808,ROW('BASE-'!$H$2:$H$6808)-MIN(ROW('BASE-'!$C$2:$C$6808))+1,""),ROW()-15)),"")</f>
        <v/>
      </c>
      <c r="E144" s="25" t="str" cm="1">
        <f t="array" ref="E144">IFERROR(INDEX('BASE-'!$K$2:$K$6808,SMALL(IF(C$10='BASE-'!$C$2:$C$6808,ROW('BASE-'!$K$2:$K$6808)-MIN(ROW('BASE-'!$C$2:$C$6808))+1,""),ROW()-15)),"")</f>
        <v/>
      </c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7" t="str">
        <f t="shared" ref="R144:R175" si="8">IF(E144="","",SUM(F144:Q144))</f>
        <v/>
      </c>
      <c r="S144" s="28" t="str">
        <f t="shared" ref="S144:S175" si="9">+IFERROR(IF(ROUND(E144,0)=ROUND(R144,0),"OK",ROUND(E144,0)-ROUND(R144,0)),"")</f>
        <v/>
      </c>
    </row>
    <row r="145" spans="1:19" x14ac:dyDescent="0.2">
      <c r="A145" s="24" t="str" cm="1">
        <f t="array" ref="A145">IFERROR(INDEX('BASE-'!$F$2:$F$6808,SMALL(IF(C$10='BASE-'!$C$2:$C$6808,ROW('BASE-'!$F$2:$F$6808)-MIN(ROW('BASE-'!$C$2:$C$6808))+1,""),ROW()-15)),"")</f>
        <v/>
      </c>
      <c r="B145" s="24" t="str" cm="1">
        <f t="array" ref="B145">IFERROR(INDEX('BASE-'!$D$2:$D$6808,SMALL(IF(C$10='BASE-'!$C$2:$C$6808,ROW('BASE-'!$D$2:$D$6808)-MIN(ROW('BASE-'!$C$2:$C$6808))+1,""),ROW()-15)),"")</f>
        <v/>
      </c>
      <c r="C145" s="24" t="str" cm="1">
        <f t="array" ref="C145">IFERROR(INDEX('BASE-'!$G$2:$G$6808,SMALL(IF(C$10='BASE-'!$C$2:$C$6808,ROW('BASE-'!$G$2:$G$6808)-MIN(ROW('BASE-'!$C$2:$C$6808))+1,""),ROW()-15)),"")</f>
        <v/>
      </c>
      <c r="D145" s="25" t="str" cm="1">
        <f t="array" ref="D145">IFERROR(INDEX('BASE-'!$H$2:$H$6808,SMALL(IF(C$10='BASE-'!$C$2:$C$6808,ROW('BASE-'!$H$2:$H$6808)-MIN(ROW('BASE-'!$C$2:$C$6808))+1,""),ROW()-15)),"")</f>
        <v/>
      </c>
      <c r="E145" s="25" t="str" cm="1">
        <f t="array" ref="E145">IFERROR(INDEX('BASE-'!$K$2:$K$6808,SMALL(IF(C$10='BASE-'!$C$2:$C$6808,ROW('BASE-'!$K$2:$K$6808)-MIN(ROW('BASE-'!$C$2:$C$6808))+1,""),ROW()-15)),"")</f>
        <v/>
      </c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7" t="str">
        <f t="shared" si="8"/>
        <v/>
      </c>
      <c r="S145" s="28" t="str">
        <f t="shared" si="9"/>
        <v/>
      </c>
    </row>
    <row r="146" spans="1:19" x14ac:dyDescent="0.2">
      <c r="A146" s="24" t="str" cm="1">
        <f t="array" ref="A146">IFERROR(INDEX('BASE-'!$F$2:$F$6808,SMALL(IF(C$10='BASE-'!$C$2:$C$6808,ROW('BASE-'!$F$2:$F$6808)-MIN(ROW('BASE-'!$C$2:$C$6808))+1,""),ROW()-15)),"")</f>
        <v/>
      </c>
      <c r="B146" s="24" t="str" cm="1">
        <f t="array" ref="B146">IFERROR(INDEX('BASE-'!$D$2:$D$6808,SMALL(IF(C$10='BASE-'!$C$2:$C$6808,ROW('BASE-'!$D$2:$D$6808)-MIN(ROW('BASE-'!$C$2:$C$6808))+1,""),ROW()-15)),"")</f>
        <v/>
      </c>
      <c r="C146" s="24" t="str" cm="1">
        <f t="array" ref="C146">IFERROR(INDEX('BASE-'!$G$2:$G$6808,SMALL(IF(C$10='BASE-'!$C$2:$C$6808,ROW('BASE-'!$G$2:$G$6808)-MIN(ROW('BASE-'!$C$2:$C$6808))+1,""),ROW()-15)),"")</f>
        <v/>
      </c>
      <c r="D146" s="25" t="str" cm="1">
        <f t="array" ref="D146">IFERROR(INDEX('BASE-'!$H$2:$H$6808,SMALL(IF(C$10='BASE-'!$C$2:$C$6808,ROW('BASE-'!$H$2:$H$6808)-MIN(ROW('BASE-'!$C$2:$C$6808))+1,""),ROW()-15)),"")</f>
        <v/>
      </c>
      <c r="E146" s="25" t="str" cm="1">
        <f t="array" ref="E146">IFERROR(INDEX('BASE-'!$K$2:$K$6808,SMALL(IF(C$10='BASE-'!$C$2:$C$6808,ROW('BASE-'!$K$2:$K$6808)-MIN(ROW('BASE-'!$C$2:$C$6808))+1,""),ROW()-15)),"")</f>
        <v/>
      </c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7" t="str">
        <f t="shared" si="8"/>
        <v/>
      </c>
      <c r="S146" s="28" t="str">
        <f t="shared" si="9"/>
        <v/>
      </c>
    </row>
    <row r="147" spans="1:19" x14ac:dyDescent="0.2">
      <c r="A147" s="24" t="str" cm="1">
        <f t="array" ref="A147">IFERROR(INDEX('BASE-'!$F$2:$F$6808,SMALL(IF(C$10='BASE-'!$C$2:$C$6808,ROW('BASE-'!$F$2:$F$6808)-MIN(ROW('BASE-'!$C$2:$C$6808))+1,""),ROW()-15)),"")</f>
        <v/>
      </c>
      <c r="B147" s="24" t="str" cm="1">
        <f t="array" ref="B147">IFERROR(INDEX('BASE-'!$D$2:$D$6808,SMALL(IF(C$10='BASE-'!$C$2:$C$6808,ROW('BASE-'!$D$2:$D$6808)-MIN(ROW('BASE-'!$C$2:$C$6808))+1,""),ROW()-15)),"")</f>
        <v/>
      </c>
      <c r="C147" s="24" t="str" cm="1">
        <f t="array" ref="C147">IFERROR(INDEX('BASE-'!$G$2:$G$6808,SMALL(IF(C$10='BASE-'!$C$2:$C$6808,ROW('BASE-'!$G$2:$G$6808)-MIN(ROW('BASE-'!$C$2:$C$6808))+1,""),ROW()-15)),"")</f>
        <v/>
      </c>
      <c r="D147" s="25" t="str" cm="1">
        <f t="array" ref="D147">IFERROR(INDEX('BASE-'!$H$2:$H$6808,SMALL(IF(C$10='BASE-'!$C$2:$C$6808,ROW('BASE-'!$H$2:$H$6808)-MIN(ROW('BASE-'!$C$2:$C$6808))+1,""),ROW()-15)),"")</f>
        <v/>
      </c>
      <c r="E147" s="25" t="str" cm="1">
        <f t="array" ref="E147">IFERROR(INDEX('BASE-'!$K$2:$K$6808,SMALL(IF(C$10='BASE-'!$C$2:$C$6808,ROW('BASE-'!$K$2:$K$6808)-MIN(ROW('BASE-'!$C$2:$C$6808))+1,""),ROW()-15)),"")</f>
        <v/>
      </c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7" t="str">
        <f t="shared" si="8"/>
        <v/>
      </c>
      <c r="S147" s="28" t="str">
        <f t="shared" si="9"/>
        <v/>
      </c>
    </row>
    <row r="148" spans="1:19" x14ac:dyDescent="0.2">
      <c r="A148" s="24" t="str" cm="1">
        <f t="array" ref="A148">IFERROR(INDEX('BASE-'!$F$2:$F$6808,SMALL(IF(C$10='BASE-'!$C$2:$C$6808,ROW('BASE-'!$F$2:$F$6808)-MIN(ROW('BASE-'!$C$2:$C$6808))+1,""),ROW()-15)),"")</f>
        <v/>
      </c>
      <c r="B148" s="24" t="str" cm="1">
        <f t="array" ref="B148">IFERROR(INDEX('BASE-'!$D$2:$D$6808,SMALL(IF(C$10='BASE-'!$C$2:$C$6808,ROW('BASE-'!$D$2:$D$6808)-MIN(ROW('BASE-'!$C$2:$C$6808))+1,""),ROW()-15)),"")</f>
        <v/>
      </c>
      <c r="C148" s="24" t="str" cm="1">
        <f t="array" ref="C148">IFERROR(INDEX('BASE-'!$G$2:$G$6808,SMALL(IF(C$10='BASE-'!$C$2:$C$6808,ROW('BASE-'!$G$2:$G$6808)-MIN(ROW('BASE-'!$C$2:$C$6808))+1,""),ROW()-15)),"")</f>
        <v/>
      </c>
      <c r="D148" s="25" t="str" cm="1">
        <f t="array" ref="D148">IFERROR(INDEX('BASE-'!$H$2:$H$6808,SMALL(IF(C$10='BASE-'!$C$2:$C$6808,ROW('BASE-'!$H$2:$H$6808)-MIN(ROW('BASE-'!$C$2:$C$6808))+1,""),ROW()-15)),"")</f>
        <v/>
      </c>
      <c r="E148" s="25" t="str" cm="1">
        <f t="array" ref="E148">IFERROR(INDEX('BASE-'!$K$2:$K$6808,SMALL(IF(C$10='BASE-'!$C$2:$C$6808,ROW('BASE-'!$K$2:$K$6808)-MIN(ROW('BASE-'!$C$2:$C$6808))+1,""),ROW()-15)),"")</f>
        <v/>
      </c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7" t="str">
        <f t="shared" si="8"/>
        <v/>
      </c>
      <c r="S148" s="28" t="str">
        <f t="shared" si="9"/>
        <v/>
      </c>
    </row>
    <row r="149" spans="1:19" x14ac:dyDescent="0.2">
      <c r="A149" s="24" t="str" cm="1">
        <f t="array" ref="A149">IFERROR(INDEX('BASE-'!$F$2:$F$6808,SMALL(IF(C$10='BASE-'!$C$2:$C$6808,ROW('BASE-'!$F$2:$F$6808)-MIN(ROW('BASE-'!$C$2:$C$6808))+1,""),ROW()-15)),"")</f>
        <v/>
      </c>
      <c r="B149" s="24" t="str" cm="1">
        <f t="array" ref="B149">IFERROR(INDEX('BASE-'!$D$2:$D$6808,SMALL(IF(C$10='BASE-'!$C$2:$C$6808,ROW('BASE-'!$D$2:$D$6808)-MIN(ROW('BASE-'!$C$2:$C$6808))+1,""),ROW()-15)),"")</f>
        <v/>
      </c>
      <c r="C149" s="24" t="str" cm="1">
        <f t="array" ref="C149">IFERROR(INDEX('BASE-'!$G$2:$G$6808,SMALL(IF(C$10='BASE-'!$C$2:$C$6808,ROW('BASE-'!$G$2:$G$6808)-MIN(ROW('BASE-'!$C$2:$C$6808))+1,""),ROW()-15)),"")</f>
        <v/>
      </c>
      <c r="D149" s="25" t="str" cm="1">
        <f t="array" ref="D149">IFERROR(INDEX('BASE-'!$H$2:$H$6808,SMALL(IF(C$10='BASE-'!$C$2:$C$6808,ROW('BASE-'!$H$2:$H$6808)-MIN(ROW('BASE-'!$C$2:$C$6808))+1,""),ROW()-15)),"")</f>
        <v/>
      </c>
      <c r="E149" s="25" t="str" cm="1">
        <f t="array" ref="E149">IFERROR(INDEX('BASE-'!$K$2:$K$6808,SMALL(IF(C$10='BASE-'!$C$2:$C$6808,ROW('BASE-'!$K$2:$K$6808)-MIN(ROW('BASE-'!$C$2:$C$6808))+1,""),ROW()-15)),"")</f>
        <v/>
      </c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7" t="str">
        <f t="shared" si="8"/>
        <v/>
      </c>
      <c r="S149" s="28" t="str">
        <f t="shared" si="9"/>
        <v/>
      </c>
    </row>
    <row r="150" spans="1:19" x14ac:dyDescent="0.2">
      <c r="A150" s="24" t="str" cm="1">
        <f t="array" ref="A150">IFERROR(INDEX('BASE-'!$F$2:$F$6808,SMALL(IF(C$10='BASE-'!$C$2:$C$6808,ROW('BASE-'!$F$2:$F$6808)-MIN(ROW('BASE-'!$C$2:$C$6808))+1,""),ROW()-15)),"")</f>
        <v/>
      </c>
      <c r="B150" s="24" t="str" cm="1">
        <f t="array" ref="B150">IFERROR(INDEX('BASE-'!$D$2:$D$6808,SMALL(IF(C$10='BASE-'!$C$2:$C$6808,ROW('BASE-'!$D$2:$D$6808)-MIN(ROW('BASE-'!$C$2:$C$6808))+1,""),ROW()-15)),"")</f>
        <v/>
      </c>
      <c r="C150" s="24" t="str" cm="1">
        <f t="array" ref="C150">IFERROR(INDEX('BASE-'!$G$2:$G$6808,SMALL(IF(C$10='BASE-'!$C$2:$C$6808,ROW('BASE-'!$G$2:$G$6808)-MIN(ROW('BASE-'!$C$2:$C$6808))+1,""),ROW()-15)),"")</f>
        <v/>
      </c>
      <c r="D150" s="25" t="str" cm="1">
        <f t="array" ref="D150">IFERROR(INDEX('BASE-'!$H$2:$H$6808,SMALL(IF(C$10='BASE-'!$C$2:$C$6808,ROW('BASE-'!$H$2:$H$6808)-MIN(ROW('BASE-'!$C$2:$C$6808))+1,""),ROW()-15)),"")</f>
        <v/>
      </c>
      <c r="E150" s="25" t="str" cm="1">
        <f t="array" ref="E150">IFERROR(INDEX('BASE-'!$K$2:$K$6808,SMALL(IF(C$10='BASE-'!$C$2:$C$6808,ROW('BASE-'!$K$2:$K$6808)-MIN(ROW('BASE-'!$C$2:$C$6808))+1,""),ROW()-15)),"")</f>
        <v/>
      </c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7" t="str">
        <f t="shared" si="8"/>
        <v/>
      </c>
      <c r="S150" s="28" t="str">
        <f t="shared" si="9"/>
        <v/>
      </c>
    </row>
    <row r="151" spans="1:19" x14ac:dyDescent="0.2">
      <c r="A151" s="24" t="str" cm="1">
        <f t="array" ref="A151">IFERROR(INDEX('BASE-'!$F$2:$F$6808,SMALL(IF(C$10='BASE-'!$C$2:$C$6808,ROW('BASE-'!$F$2:$F$6808)-MIN(ROW('BASE-'!$C$2:$C$6808))+1,""),ROW()-15)),"")</f>
        <v/>
      </c>
      <c r="B151" s="24" t="str" cm="1">
        <f t="array" ref="B151">IFERROR(INDEX('BASE-'!$D$2:$D$6808,SMALL(IF(C$10='BASE-'!$C$2:$C$6808,ROW('BASE-'!$D$2:$D$6808)-MIN(ROW('BASE-'!$C$2:$C$6808))+1,""),ROW()-15)),"")</f>
        <v/>
      </c>
      <c r="C151" s="24" t="str" cm="1">
        <f t="array" ref="C151">IFERROR(INDEX('BASE-'!$G$2:$G$6808,SMALL(IF(C$10='BASE-'!$C$2:$C$6808,ROW('BASE-'!$G$2:$G$6808)-MIN(ROW('BASE-'!$C$2:$C$6808))+1,""),ROW()-15)),"")</f>
        <v/>
      </c>
      <c r="D151" s="25" t="str" cm="1">
        <f t="array" ref="D151">IFERROR(INDEX('BASE-'!$H$2:$H$6808,SMALL(IF(C$10='BASE-'!$C$2:$C$6808,ROW('BASE-'!$H$2:$H$6808)-MIN(ROW('BASE-'!$C$2:$C$6808))+1,""),ROW()-15)),"")</f>
        <v/>
      </c>
      <c r="E151" s="25" t="str" cm="1">
        <f t="array" ref="E151">IFERROR(INDEX('BASE-'!$K$2:$K$6808,SMALL(IF(C$10='BASE-'!$C$2:$C$6808,ROW('BASE-'!$K$2:$K$6808)-MIN(ROW('BASE-'!$C$2:$C$6808))+1,""),ROW()-15)),"")</f>
        <v/>
      </c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7" t="str">
        <f t="shared" si="8"/>
        <v/>
      </c>
      <c r="S151" s="28" t="str">
        <f t="shared" si="9"/>
        <v/>
      </c>
    </row>
    <row r="152" spans="1:19" x14ac:dyDescent="0.2">
      <c r="A152" s="24" t="str" cm="1">
        <f t="array" ref="A152">IFERROR(INDEX('BASE-'!$F$2:$F$6808,SMALL(IF(C$10='BASE-'!$C$2:$C$6808,ROW('BASE-'!$F$2:$F$6808)-MIN(ROW('BASE-'!$C$2:$C$6808))+1,""),ROW()-15)),"")</f>
        <v/>
      </c>
      <c r="B152" s="24" t="str" cm="1">
        <f t="array" ref="B152">IFERROR(INDEX('BASE-'!$D$2:$D$6808,SMALL(IF(C$10='BASE-'!$C$2:$C$6808,ROW('BASE-'!$D$2:$D$6808)-MIN(ROW('BASE-'!$C$2:$C$6808))+1,""),ROW()-15)),"")</f>
        <v/>
      </c>
      <c r="C152" s="24" t="str" cm="1">
        <f t="array" ref="C152">IFERROR(INDEX('BASE-'!$G$2:$G$6808,SMALL(IF(C$10='BASE-'!$C$2:$C$6808,ROW('BASE-'!$G$2:$G$6808)-MIN(ROW('BASE-'!$C$2:$C$6808))+1,""),ROW()-15)),"")</f>
        <v/>
      </c>
      <c r="D152" s="25" t="str" cm="1">
        <f t="array" ref="D152">IFERROR(INDEX('BASE-'!$H$2:$H$6808,SMALL(IF(C$10='BASE-'!$C$2:$C$6808,ROW('BASE-'!$H$2:$H$6808)-MIN(ROW('BASE-'!$C$2:$C$6808))+1,""),ROW()-15)),"")</f>
        <v/>
      </c>
      <c r="E152" s="25" t="str" cm="1">
        <f t="array" ref="E152">IFERROR(INDEX('BASE-'!$K$2:$K$6808,SMALL(IF(C$10='BASE-'!$C$2:$C$6808,ROW('BASE-'!$K$2:$K$6808)-MIN(ROW('BASE-'!$C$2:$C$6808))+1,""),ROW()-15)),"")</f>
        <v/>
      </c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7" t="str">
        <f t="shared" si="8"/>
        <v/>
      </c>
      <c r="S152" s="28" t="str">
        <f t="shared" si="9"/>
        <v/>
      </c>
    </row>
    <row r="153" spans="1:19" x14ac:dyDescent="0.2">
      <c r="A153" s="24" t="str" cm="1">
        <f t="array" ref="A153">IFERROR(INDEX('BASE-'!$F$2:$F$6808,SMALL(IF(C$10='BASE-'!$C$2:$C$6808,ROW('BASE-'!$F$2:$F$6808)-MIN(ROW('BASE-'!$C$2:$C$6808))+1,""),ROW()-15)),"")</f>
        <v/>
      </c>
      <c r="B153" s="24" t="str" cm="1">
        <f t="array" ref="B153">IFERROR(INDEX('BASE-'!$D$2:$D$6808,SMALL(IF(C$10='BASE-'!$C$2:$C$6808,ROW('BASE-'!$D$2:$D$6808)-MIN(ROW('BASE-'!$C$2:$C$6808))+1,""),ROW()-15)),"")</f>
        <v/>
      </c>
      <c r="C153" s="24" t="str" cm="1">
        <f t="array" ref="C153">IFERROR(INDEX('BASE-'!$G$2:$G$6808,SMALL(IF(C$10='BASE-'!$C$2:$C$6808,ROW('BASE-'!$G$2:$G$6808)-MIN(ROW('BASE-'!$C$2:$C$6808))+1,""),ROW()-15)),"")</f>
        <v/>
      </c>
      <c r="D153" s="25" t="str" cm="1">
        <f t="array" ref="D153">IFERROR(INDEX('BASE-'!$H$2:$H$6808,SMALL(IF(C$10='BASE-'!$C$2:$C$6808,ROW('BASE-'!$H$2:$H$6808)-MIN(ROW('BASE-'!$C$2:$C$6808))+1,""),ROW()-15)),"")</f>
        <v/>
      </c>
      <c r="E153" s="25" t="str" cm="1">
        <f t="array" ref="E153">IFERROR(INDEX('BASE-'!$K$2:$K$6808,SMALL(IF(C$10='BASE-'!$C$2:$C$6808,ROW('BASE-'!$K$2:$K$6808)-MIN(ROW('BASE-'!$C$2:$C$6808))+1,""),ROW()-15)),"")</f>
        <v/>
      </c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7" t="str">
        <f t="shared" si="8"/>
        <v/>
      </c>
      <c r="S153" s="28" t="str">
        <f t="shared" si="9"/>
        <v/>
      </c>
    </row>
    <row r="154" spans="1:19" x14ac:dyDescent="0.2">
      <c r="A154" s="24" t="str" cm="1">
        <f t="array" ref="A154">IFERROR(INDEX('BASE-'!$F$2:$F$6808,SMALL(IF(C$10='BASE-'!$C$2:$C$6808,ROW('BASE-'!$F$2:$F$6808)-MIN(ROW('BASE-'!$C$2:$C$6808))+1,""),ROW()-15)),"")</f>
        <v/>
      </c>
      <c r="B154" s="24" t="str" cm="1">
        <f t="array" ref="B154">IFERROR(INDEX('BASE-'!$D$2:$D$6808,SMALL(IF(C$10='BASE-'!$C$2:$C$6808,ROW('BASE-'!$D$2:$D$6808)-MIN(ROW('BASE-'!$C$2:$C$6808))+1,""),ROW()-15)),"")</f>
        <v/>
      </c>
      <c r="C154" s="24" t="str" cm="1">
        <f t="array" ref="C154">IFERROR(INDEX('BASE-'!$G$2:$G$6808,SMALL(IF(C$10='BASE-'!$C$2:$C$6808,ROW('BASE-'!$G$2:$G$6808)-MIN(ROW('BASE-'!$C$2:$C$6808))+1,""),ROW()-15)),"")</f>
        <v/>
      </c>
      <c r="D154" s="25" t="str" cm="1">
        <f t="array" ref="D154">IFERROR(INDEX('BASE-'!$H$2:$H$6808,SMALL(IF(C$10='BASE-'!$C$2:$C$6808,ROW('BASE-'!$H$2:$H$6808)-MIN(ROW('BASE-'!$C$2:$C$6808))+1,""),ROW()-15)),"")</f>
        <v/>
      </c>
      <c r="E154" s="25" t="str" cm="1">
        <f t="array" ref="E154">IFERROR(INDEX('BASE-'!$K$2:$K$6808,SMALL(IF(C$10='BASE-'!$C$2:$C$6808,ROW('BASE-'!$K$2:$K$6808)-MIN(ROW('BASE-'!$C$2:$C$6808))+1,""),ROW()-15)),"")</f>
        <v/>
      </c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7" t="str">
        <f t="shared" si="8"/>
        <v/>
      </c>
      <c r="S154" s="28" t="str">
        <f t="shared" si="9"/>
        <v/>
      </c>
    </row>
    <row r="155" spans="1:19" x14ac:dyDescent="0.2">
      <c r="A155" s="24" t="str" cm="1">
        <f t="array" ref="A155">IFERROR(INDEX('BASE-'!$F$2:$F$6808,SMALL(IF(C$10='BASE-'!$C$2:$C$6808,ROW('BASE-'!$F$2:$F$6808)-MIN(ROW('BASE-'!$C$2:$C$6808))+1,""),ROW()-15)),"")</f>
        <v/>
      </c>
      <c r="B155" s="24" t="str" cm="1">
        <f t="array" ref="B155">IFERROR(INDEX('BASE-'!$D$2:$D$6808,SMALL(IF(C$10='BASE-'!$C$2:$C$6808,ROW('BASE-'!$D$2:$D$6808)-MIN(ROW('BASE-'!$C$2:$C$6808))+1,""),ROW()-15)),"")</f>
        <v/>
      </c>
      <c r="C155" s="24" t="str" cm="1">
        <f t="array" ref="C155">IFERROR(INDEX('BASE-'!$G$2:$G$6808,SMALL(IF(C$10='BASE-'!$C$2:$C$6808,ROW('BASE-'!$G$2:$G$6808)-MIN(ROW('BASE-'!$C$2:$C$6808))+1,""),ROW()-15)),"")</f>
        <v/>
      </c>
      <c r="D155" s="25" t="str" cm="1">
        <f t="array" ref="D155">IFERROR(INDEX('BASE-'!$H$2:$H$6808,SMALL(IF(C$10='BASE-'!$C$2:$C$6808,ROW('BASE-'!$H$2:$H$6808)-MIN(ROW('BASE-'!$C$2:$C$6808))+1,""),ROW()-15)),"")</f>
        <v/>
      </c>
      <c r="E155" s="25" t="str" cm="1">
        <f t="array" ref="E155">IFERROR(INDEX('BASE-'!$K$2:$K$6808,SMALL(IF(C$10='BASE-'!$C$2:$C$6808,ROW('BASE-'!$K$2:$K$6808)-MIN(ROW('BASE-'!$C$2:$C$6808))+1,""),ROW()-15)),"")</f>
        <v/>
      </c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7" t="str">
        <f t="shared" si="8"/>
        <v/>
      </c>
      <c r="S155" s="28" t="str">
        <f t="shared" si="9"/>
        <v/>
      </c>
    </row>
    <row r="156" spans="1:19" x14ac:dyDescent="0.2">
      <c r="A156" s="24" t="str" cm="1">
        <f t="array" ref="A156">IFERROR(INDEX('BASE-'!$F$2:$F$6808,SMALL(IF(C$10='BASE-'!$C$2:$C$6808,ROW('BASE-'!$F$2:$F$6808)-MIN(ROW('BASE-'!$C$2:$C$6808))+1,""),ROW()-15)),"")</f>
        <v/>
      </c>
      <c r="B156" s="24" t="str" cm="1">
        <f t="array" ref="B156">IFERROR(INDEX('BASE-'!$D$2:$D$6808,SMALL(IF(C$10='BASE-'!$C$2:$C$6808,ROW('BASE-'!$D$2:$D$6808)-MIN(ROW('BASE-'!$C$2:$C$6808))+1,""),ROW()-15)),"")</f>
        <v/>
      </c>
      <c r="C156" s="24" t="str" cm="1">
        <f t="array" ref="C156">IFERROR(INDEX('BASE-'!$G$2:$G$6808,SMALL(IF(C$10='BASE-'!$C$2:$C$6808,ROW('BASE-'!$G$2:$G$6808)-MIN(ROW('BASE-'!$C$2:$C$6808))+1,""),ROW()-15)),"")</f>
        <v/>
      </c>
      <c r="D156" s="25" t="str" cm="1">
        <f t="array" ref="D156">IFERROR(INDEX('BASE-'!$H$2:$H$6808,SMALL(IF(C$10='BASE-'!$C$2:$C$6808,ROW('BASE-'!$H$2:$H$6808)-MIN(ROW('BASE-'!$C$2:$C$6808))+1,""),ROW()-15)),"")</f>
        <v/>
      </c>
      <c r="E156" s="25" t="str" cm="1">
        <f t="array" ref="E156">IFERROR(INDEX('BASE-'!$K$2:$K$6808,SMALL(IF(C$10='BASE-'!$C$2:$C$6808,ROW('BASE-'!$K$2:$K$6808)-MIN(ROW('BASE-'!$C$2:$C$6808))+1,""),ROW()-15)),"")</f>
        <v/>
      </c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7" t="str">
        <f t="shared" si="8"/>
        <v/>
      </c>
      <c r="S156" s="28" t="str">
        <f t="shared" si="9"/>
        <v/>
      </c>
    </row>
    <row r="157" spans="1:19" x14ac:dyDescent="0.2">
      <c r="A157" s="24" t="str" cm="1">
        <f t="array" ref="A157">IFERROR(INDEX('BASE-'!$F$2:$F$6808,SMALL(IF(C$10='BASE-'!$C$2:$C$6808,ROW('BASE-'!$F$2:$F$6808)-MIN(ROW('BASE-'!$C$2:$C$6808))+1,""),ROW()-15)),"")</f>
        <v/>
      </c>
      <c r="B157" s="24" t="str" cm="1">
        <f t="array" ref="B157">IFERROR(INDEX('BASE-'!$D$2:$D$6808,SMALL(IF(C$10='BASE-'!$C$2:$C$6808,ROW('BASE-'!$D$2:$D$6808)-MIN(ROW('BASE-'!$C$2:$C$6808))+1,""),ROW()-15)),"")</f>
        <v/>
      </c>
      <c r="C157" s="24" t="str" cm="1">
        <f t="array" ref="C157">IFERROR(INDEX('BASE-'!$G$2:$G$6808,SMALL(IF(C$10='BASE-'!$C$2:$C$6808,ROW('BASE-'!$G$2:$G$6808)-MIN(ROW('BASE-'!$C$2:$C$6808))+1,""),ROW()-15)),"")</f>
        <v/>
      </c>
      <c r="D157" s="25" t="str" cm="1">
        <f t="array" ref="D157">IFERROR(INDEX('BASE-'!$H$2:$H$6808,SMALL(IF(C$10='BASE-'!$C$2:$C$6808,ROW('BASE-'!$H$2:$H$6808)-MIN(ROW('BASE-'!$C$2:$C$6808))+1,""),ROW()-15)),"")</f>
        <v/>
      </c>
      <c r="E157" s="25" t="str" cm="1">
        <f t="array" ref="E157">IFERROR(INDEX('BASE-'!$K$2:$K$6808,SMALL(IF(C$10='BASE-'!$C$2:$C$6808,ROW('BASE-'!$K$2:$K$6808)-MIN(ROW('BASE-'!$C$2:$C$6808))+1,""),ROW()-15)),"")</f>
        <v/>
      </c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7" t="str">
        <f t="shared" si="8"/>
        <v/>
      </c>
      <c r="S157" s="28" t="str">
        <f t="shared" si="9"/>
        <v/>
      </c>
    </row>
    <row r="158" spans="1:19" x14ac:dyDescent="0.2">
      <c r="A158" s="24" t="str" cm="1">
        <f t="array" ref="A158">IFERROR(INDEX('BASE-'!$F$2:$F$6808,SMALL(IF(C$10='BASE-'!$C$2:$C$6808,ROW('BASE-'!$F$2:$F$6808)-MIN(ROW('BASE-'!$C$2:$C$6808))+1,""),ROW()-15)),"")</f>
        <v/>
      </c>
      <c r="B158" s="24" t="str" cm="1">
        <f t="array" ref="B158">IFERROR(INDEX('BASE-'!$D$2:$D$6808,SMALL(IF(C$10='BASE-'!$C$2:$C$6808,ROW('BASE-'!$D$2:$D$6808)-MIN(ROW('BASE-'!$C$2:$C$6808))+1,""),ROW()-15)),"")</f>
        <v/>
      </c>
      <c r="C158" s="24" t="str" cm="1">
        <f t="array" ref="C158">IFERROR(INDEX('BASE-'!$G$2:$G$6808,SMALL(IF(C$10='BASE-'!$C$2:$C$6808,ROW('BASE-'!$G$2:$G$6808)-MIN(ROW('BASE-'!$C$2:$C$6808))+1,""),ROW()-15)),"")</f>
        <v/>
      </c>
      <c r="D158" s="25" t="str" cm="1">
        <f t="array" ref="D158">IFERROR(INDEX('BASE-'!$H$2:$H$6808,SMALL(IF(C$10='BASE-'!$C$2:$C$6808,ROW('BASE-'!$H$2:$H$6808)-MIN(ROW('BASE-'!$C$2:$C$6808))+1,""),ROW()-15)),"")</f>
        <v/>
      </c>
      <c r="E158" s="25" t="str" cm="1">
        <f t="array" ref="E158">IFERROR(INDEX('BASE-'!$K$2:$K$6808,SMALL(IF(C$10='BASE-'!$C$2:$C$6808,ROW('BASE-'!$K$2:$K$6808)-MIN(ROW('BASE-'!$C$2:$C$6808))+1,""),ROW()-15)),"")</f>
        <v/>
      </c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7" t="str">
        <f t="shared" si="8"/>
        <v/>
      </c>
      <c r="S158" s="28" t="str">
        <f t="shared" si="9"/>
        <v/>
      </c>
    </row>
    <row r="159" spans="1:19" x14ac:dyDescent="0.2">
      <c r="A159" s="24" t="str" cm="1">
        <f t="array" ref="A159">IFERROR(INDEX('BASE-'!$F$2:$F$6808,SMALL(IF(C$10='BASE-'!$C$2:$C$6808,ROW('BASE-'!$F$2:$F$6808)-MIN(ROW('BASE-'!$C$2:$C$6808))+1,""),ROW()-15)),"")</f>
        <v/>
      </c>
      <c r="B159" s="24" t="str" cm="1">
        <f t="array" ref="B159">IFERROR(INDEX('BASE-'!$D$2:$D$6808,SMALL(IF(C$10='BASE-'!$C$2:$C$6808,ROW('BASE-'!$D$2:$D$6808)-MIN(ROW('BASE-'!$C$2:$C$6808))+1,""),ROW()-15)),"")</f>
        <v/>
      </c>
      <c r="C159" s="24" t="str" cm="1">
        <f t="array" ref="C159">IFERROR(INDEX('BASE-'!$G$2:$G$6808,SMALL(IF(C$10='BASE-'!$C$2:$C$6808,ROW('BASE-'!$G$2:$G$6808)-MIN(ROW('BASE-'!$C$2:$C$6808))+1,""),ROW()-15)),"")</f>
        <v/>
      </c>
      <c r="D159" s="25" t="str" cm="1">
        <f t="array" ref="D159">IFERROR(INDEX('BASE-'!$H$2:$H$6808,SMALL(IF(C$10='BASE-'!$C$2:$C$6808,ROW('BASE-'!$H$2:$H$6808)-MIN(ROW('BASE-'!$C$2:$C$6808))+1,""),ROW()-15)),"")</f>
        <v/>
      </c>
      <c r="E159" s="25" t="str" cm="1">
        <f t="array" ref="E159">IFERROR(INDEX('BASE-'!$K$2:$K$6808,SMALL(IF(C$10='BASE-'!$C$2:$C$6808,ROW('BASE-'!$K$2:$K$6808)-MIN(ROW('BASE-'!$C$2:$C$6808))+1,""),ROW()-15)),"")</f>
        <v/>
      </c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7" t="str">
        <f t="shared" si="8"/>
        <v/>
      </c>
      <c r="S159" s="28" t="str">
        <f t="shared" si="9"/>
        <v/>
      </c>
    </row>
    <row r="160" spans="1:19" x14ac:dyDescent="0.2">
      <c r="A160" s="24" t="str" cm="1">
        <f t="array" ref="A160">IFERROR(INDEX('BASE-'!$F$2:$F$6808,SMALL(IF(C$10='BASE-'!$C$2:$C$6808,ROW('BASE-'!$F$2:$F$6808)-MIN(ROW('BASE-'!$C$2:$C$6808))+1,""),ROW()-15)),"")</f>
        <v/>
      </c>
      <c r="B160" s="24" t="str" cm="1">
        <f t="array" ref="B160">IFERROR(INDEX('BASE-'!$D$2:$D$6808,SMALL(IF(C$10='BASE-'!$C$2:$C$6808,ROW('BASE-'!$D$2:$D$6808)-MIN(ROW('BASE-'!$C$2:$C$6808))+1,""),ROW()-15)),"")</f>
        <v/>
      </c>
      <c r="C160" s="24" t="str" cm="1">
        <f t="array" ref="C160">IFERROR(INDEX('BASE-'!$G$2:$G$6808,SMALL(IF(C$10='BASE-'!$C$2:$C$6808,ROW('BASE-'!$G$2:$G$6808)-MIN(ROW('BASE-'!$C$2:$C$6808))+1,""),ROW()-15)),"")</f>
        <v/>
      </c>
      <c r="D160" s="25" t="str" cm="1">
        <f t="array" ref="D160">IFERROR(INDEX('BASE-'!$H$2:$H$6808,SMALL(IF(C$10='BASE-'!$C$2:$C$6808,ROW('BASE-'!$H$2:$H$6808)-MIN(ROW('BASE-'!$C$2:$C$6808))+1,""),ROW()-15)),"")</f>
        <v/>
      </c>
      <c r="E160" s="25" t="str" cm="1">
        <f t="array" ref="E160">IFERROR(INDEX('BASE-'!$K$2:$K$6808,SMALL(IF(C$10='BASE-'!$C$2:$C$6808,ROW('BASE-'!$K$2:$K$6808)-MIN(ROW('BASE-'!$C$2:$C$6808))+1,""),ROW()-15)),"")</f>
        <v/>
      </c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7" t="str">
        <f t="shared" si="8"/>
        <v/>
      </c>
      <c r="S160" s="28" t="str">
        <f t="shared" si="9"/>
        <v/>
      </c>
    </row>
    <row r="161" spans="1:19" x14ac:dyDescent="0.2">
      <c r="A161" s="24" t="str" cm="1">
        <f t="array" ref="A161">IFERROR(INDEX('BASE-'!$F$2:$F$6808,SMALL(IF(C$10='BASE-'!$C$2:$C$6808,ROW('BASE-'!$F$2:$F$6808)-MIN(ROW('BASE-'!$C$2:$C$6808))+1,""),ROW()-15)),"")</f>
        <v/>
      </c>
      <c r="B161" s="24" t="str" cm="1">
        <f t="array" ref="B161">IFERROR(INDEX('BASE-'!$D$2:$D$6808,SMALL(IF(C$10='BASE-'!$C$2:$C$6808,ROW('BASE-'!$D$2:$D$6808)-MIN(ROW('BASE-'!$C$2:$C$6808))+1,""),ROW()-15)),"")</f>
        <v/>
      </c>
      <c r="C161" s="24" t="str" cm="1">
        <f t="array" ref="C161">IFERROR(INDEX('BASE-'!$G$2:$G$6808,SMALL(IF(C$10='BASE-'!$C$2:$C$6808,ROW('BASE-'!$G$2:$G$6808)-MIN(ROW('BASE-'!$C$2:$C$6808))+1,""),ROW()-15)),"")</f>
        <v/>
      </c>
      <c r="D161" s="25" t="str" cm="1">
        <f t="array" ref="D161">IFERROR(INDEX('BASE-'!$H$2:$H$6808,SMALL(IF(C$10='BASE-'!$C$2:$C$6808,ROW('BASE-'!$H$2:$H$6808)-MIN(ROW('BASE-'!$C$2:$C$6808))+1,""),ROW()-15)),"")</f>
        <v/>
      </c>
      <c r="E161" s="25" t="str" cm="1">
        <f t="array" ref="E161">IFERROR(INDEX('BASE-'!$K$2:$K$6808,SMALL(IF(C$10='BASE-'!$C$2:$C$6808,ROW('BASE-'!$K$2:$K$6808)-MIN(ROW('BASE-'!$C$2:$C$6808))+1,""),ROW()-15)),"")</f>
        <v/>
      </c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7" t="str">
        <f t="shared" si="8"/>
        <v/>
      </c>
      <c r="S161" s="28" t="str">
        <f t="shared" si="9"/>
        <v/>
      </c>
    </row>
    <row r="162" spans="1:19" x14ac:dyDescent="0.2">
      <c r="A162" s="24" t="str" cm="1">
        <f t="array" ref="A162">IFERROR(INDEX('BASE-'!$F$2:$F$6808,SMALL(IF(C$10='BASE-'!$C$2:$C$6808,ROW('BASE-'!$F$2:$F$6808)-MIN(ROW('BASE-'!$C$2:$C$6808))+1,""),ROW()-15)),"")</f>
        <v/>
      </c>
      <c r="B162" s="24" t="str" cm="1">
        <f t="array" ref="B162">IFERROR(INDEX('BASE-'!$D$2:$D$6808,SMALL(IF(C$10='BASE-'!$C$2:$C$6808,ROW('BASE-'!$D$2:$D$6808)-MIN(ROW('BASE-'!$C$2:$C$6808))+1,""),ROW()-15)),"")</f>
        <v/>
      </c>
      <c r="C162" s="24" t="str" cm="1">
        <f t="array" ref="C162">IFERROR(INDEX('BASE-'!$G$2:$G$6808,SMALL(IF(C$10='BASE-'!$C$2:$C$6808,ROW('BASE-'!$G$2:$G$6808)-MIN(ROW('BASE-'!$C$2:$C$6808))+1,""),ROW()-15)),"")</f>
        <v/>
      </c>
      <c r="D162" s="25" t="str" cm="1">
        <f t="array" ref="D162">IFERROR(INDEX('BASE-'!$H$2:$H$6808,SMALL(IF(C$10='BASE-'!$C$2:$C$6808,ROW('BASE-'!$H$2:$H$6808)-MIN(ROW('BASE-'!$C$2:$C$6808))+1,""),ROW()-15)),"")</f>
        <v/>
      </c>
      <c r="E162" s="25" t="str" cm="1">
        <f t="array" ref="E162">IFERROR(INDEX('BASE-'!$K$2:$K$6808,SMALL(IF(C$10='BASE-'!$C$2:$C$6808,ROW('BASE-'!$K$2:$K$6808)-MIN(ROW('BASE-'!$C$2:$C$6808))+1,""),ROW()-15)),"")</f>
        <v/>
      </c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7" t="str">
        <f t="shared" si="8"/>
        <v/>
      </c>
      <c r="S162" s="28" t="str">
        <f t="shared" si="9"/>
        <v/>
      </c>
    </row>
    <row r="163" spans="1:19" x14ac:dyDescent="0.2">
      <c r="A163" s="24" t="str" cm="1">
        <f t="array" ref="A163">IFERROR(INDEX('BASE-'!$F$2:$F$6808,SMALL(IF(C$10='BASE-'!$C$2:$C$6808,ROW('BASE-'!$F$2:$F$6808)-MIN(ROW('BASE-'!$C$2:$C$6808))+1,""),ROW()-15)),"")</f>
        <v/>
      </c>
      <c r="B163" s="24" t="str" cm="1">
        <f t="array" ref="B163">IFERROR(INDEX('BASE-'!$D$2:$D$6808,SMALL(IF(C$10='BASE-'!$C$2:$C$6808,ROW('BASE-'!$D$2:$D$6808)-MIN(ROW('BASE-'!$C$2:$C$6808))+1,""),ROW()-15)),"")</f>
        <v/>
      </c>
      <c r="C163" s="24" t="str" cm="1">
        <f t="array" ref="C163">IFERROR(INDEX('BASE-'!$G$2:$G$6808,SMALL(IF(C$10='BASE-'!$C$2:$C$6808,ROW('BASE-'!$G$2:$G$6808)-MIN(ROW('BASE-'!$C$2:$C$6808))+1,""),ROW()-15)),"")</f>
        <v/>
      </c>
      <c r="D163" s="25" t="str" cm="1">
        <f t="array" ref="D163">IFERROR(INDEX('BASE-'!$H$2:$H$6808,SMALL(IF(C$10='BASE-'!$C$2:$C$6808,ROW('BASE-'!$H$2:$H$6808)-MIN(ROW('BASE-'!$C$2:$C$6808))+1,""),ROW()-15)),"")</f>
        <v/>
      </c>
      <c r="E163" s="25" t="str" cm="1">
        <f t="array" ref="E163">IFERROR(INDEX('BASE-'!$K$2:$K$6808,SMALL(IF(C$10='BASE-'!$C$2:$C$6808,ROW('BASE-'!$K$2:$K$6808)-MIN(ROW('BASE-'!$C$2:$C$6808))+1,""),ROW()-15)),"")</f>
        <v/>
      </c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7" t="str">
        <f t="shared" si="8"/>
        <v/>
      </c>
      <c r="S163" s="28" t="str">
        <f t="shared" si="9"/>
        <v/>
      </c>
    </row>
    <row r="164" spans="1:19" x14ac:dyDescent="0.2">
      <c r="A164" s="24" t="str" cm="1">
        <f t="array" ref="A164">IFERROR(INDEX('BASE-'!$F$2:$F$6808,SMALL(IF(C$10='BASE-'!$C$2:$C$6808,ROW('BASE-'!$F$2:$F$6808)-MIN(ROW('BASE-'!$C$2:$C$6808))+1,""),ROW()-15)),"")</f>
        <v/>
      </c>
      <c r="B164" s="24" t="str" cm="1">
        <f t="array" ref="B164">IFERROR(INDEX('BASE-'!$D$2:$D$6808,SMALL(IF(C$10='BASE-'!$C$2:$C$6808,ROW('BASE-'!$D$2:$D$6808)-MIN(ROW('BASE-'!$C$2:$C$6808))+1,""),ROW()-15)),"")</f>
        <v/>
      </c>
      <c r="C164" s="24" t="str" cm="1">
        <f t="array" ref="C164">IFERROR(INDEX('BASE-'!$G$2:$G$6808,SMALL(IF(C$10='BASE-'!$C$2:$C$6808,ROW('BASE-'!$G$2:$G$6808)-MIN(ROW('BASE-'!$C$2:$C$6808))+1,""),ROW()-15)),"")</f>
        <v/>
      </c>
      <c r="D164" s="25" t="str" cm="1">
        <f t="array" ref="D164">IFERROR(INDEX('BASE-'!$H$2:$H$6808,SMALL(IF(C$10='BASE-'!$C$2:$C$6808,ROW('BASE-'!$H$2:$H$6808)-MIN(ROW('BASE-'!$C$2:$C$6808))+1,""),ROW()-15)),"")</f>
        <v/>
      </c>
      <c r="E164" s="25" t="str" cm="1">
        <f t="array" ref="E164">IFERROR(INDEX('BASE-'!$K$2:$K$6808,SMALL(IF(C$10='BASE-'!$C$2:$C$6808,ROW('BASE-'!$K$2:$K$6808)-MIN(ROW('BASE-'!$C$2:$C$6808))+1,""),ROW()-15)),"")</f>
        <v/>
      </c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7" t="str">
        <f t="shared" si="8"/>
        <v/>
      </c>
      <c r="S164" s="28" t="str">
        <f t="shared" si="9"/>
        <v/>
      </c>
    </row>
    <row r="165" spans="1:19" x14ac:dyDescent="0.2">
      <c r="A165" s="24" t="str" cm="1">
        <f t="array" ref="A165">IFERROR(INDEX('BASE-'!$F$2:$F$6808,SMALL(IF(C$10='BASE-'!$C$2:$C$6808,ROW('BASE-'!$F$2:$F$6808)-MIN(ROW('BASE-'!$C$2:$C$6808))+1,""),ROW()-15)),"")</f>
        <v/>
      </c>
      <c r="B165" s="24" t="str" cm="1">
        <f t="array" ref="B165">IFERROR(INDEX('BASE-'!$D$2:$D$6808,SMALL(IF(C$10='BASE-'!$C$2:$C$6808,ROW('BASE-'!$D$2:$D$6808)-MIN(ROW('BASE-'!$C$2:$C$6808))+1,""),ROW()-15)),"")</f>
        <v/>
      </c>
      <c r="C165" s="24" t="str" cm="1">
        <f t="array" ref="C165">IFERROR(INDEX('BASE-'!$G$2:$G$6808,SMALL(IF(C$10='BASE-'!$C$2:$C$6808,ROW('BASE-'!$G$2:$G$6808)-MIN(ROW('BASE-'!$C$2:$C$6808))+1,""),ROW()-15)),"")</f>
        <v/>
      </c>
      <c r="D165" s="25" t="str" cm="1">
        <f t="array" ref="D165">IFERROR(INDEX('BASE-'!$H$2:$H$6808,SMALL(IF(C$10='BASE-'!$C$2:$C$6808,ROW('BASE-'!$H$2:$H$6808)-MIN(ROW('BASE-'!$C$2:$C$6808))+1,""),ROW()-15)),"")</f>
        <v/>
      </c>
      <c r="E165" s="25" t="str" cm="1">
        <f t="array" ref="E165">IFERROR(INDEX('BASE-'!$K$2:$K$6808,SMALL(IF(C$10='BASE-'!$C$2:$C$6808,ROW('BASE-'!$K$2:$K$6808)-MIN(ROW('BASE-'!$C$2:$C$6808))+1,""),ROW()-15)),"")</f>
        <v/>
      </c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7" t="str">
        <f t="shared" si="8"/>
        <v/>
      </c>
      <c r="S165" s="28" t="str">
        <f t="shared" si="9"/>
        <v/>
      </c>
    </row>
    <row r="166" spans="1:19" x14ac:dyDescent="0.2">
      <c r="A166" s="24" t="str" cm="1">
        <f t="array" ref="A166">IFERROR(INDEX('BASE-'!$F$2:$F$6808,SMALL(IF(C$10='BASE-'!$C$2:$C$6808,ROW('BASE-'!$F$2:$F$6808)-MIN(ROW('BASE-'!$C$2:$C$6808))+1,""),ROW()-15)),"")</f>
        <v/>
      </c>
      <c r="B166" s="24" t="str" cm="1">
        <f t="array" ref="B166">IFERROR(INDEX('BASE-'!$D$2:$D$6808,SMALL(IF(C$10='BASE-'!$C$2:$C$6808,ROW('BASE-'!$D$2:$D$6808)-MIN(ROW('BASE-'!$C$2:$C$6808))+1,""),ROW()-15)),"")</f>
        <v/>
      </c>
      <c r="C166" s="24" t="str" cm="1">
        <f t="array" ref="C166">IFERROR(INDEX('BASE-'!$G$2:$G$6808,SMALL(IF(C$10='BASE-'!$C$2:$C$6808,ROW('BASE-'!$G$2:$G$6808)-MIN(ROW('BASE-'!$C$2:$C$6808))+1,""),ROW()-15)),"")</f>
        <v/>
      </c>
      <c r="D166" s="25" t="str" cm="1">
        <f t="array" ref="D166">IFERROR(INDEX('BASE-'!$H$2:$H$6808,SMALL(IF(C$10='BASE-'!$C$2:$C$6808,ROW('BASE-'!$H$2:$H$6808)-MIN(ROW('BASE-'!$C$2:$C$6808))+1,""),ROW()-15)),"")</f>
        <v/>
      </c>
      <c r="E166" s="25" t="str" cm="1">
        <f t="array" ref="E166">IFERROR(INDEX('BASE-'!$K$2:$K$6808,SMALL(IF(C$10='BASE-'!$C$2:$C$6808,ROW('BASE-'!$K$2:$K$6808)-MIN(ROW('BASE-'!$C$2:$C$6808))+1,""),ROW()-15)),"")</f>
        <v/>
      </c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7" t="str">
        <f t="shared" si="8"/>
        <v/>
      </c>
      <c r="S166" s="28" t="str">
        <f t="shared" si="9"/>
        <v/>
      </c>
    </row>
    <row r="167" spans="1:19" x14ac:dyDescent="0.2">
      <c r="A167" s="24" t="str" cm="1">
        <f t="array" ref="A167">IFERROR(INDEX('BASE-'!$F$2:$F$6808,SMALL(IF(C$10='BASE-'!$C$2:$C$6808,ROW('BASE-'!$F$2:$F$6808)-MIN(ROW('BASE-'!$C$2:$C$6808))+1,""),ROW()-15)),"")</f>
        <v/>
      </c>
      <c r="B167" s="24" t="str" cm="1">
        <f t="array" ref="B167">IFERROR(INDEX('BASE-'!$D$2:$D$6808,SMALL(IF(C$10='BASE-'!$C$2:$C$6808,ROW('BASE-'!$D$2:$D$6808)-MIN(ROW('BASE-'!$C$2:$C$6808))+1,""),ROW()-15)),"")</f>
        <v/>
      </c>
      <c r="C167" s="24" t="str" cm="1">
        <f t="array" ref="C167">IFERROR(INDEX('BASE-'!$G$2:$G$6808,SMALL(IF(C$10='BASE-'!$C$2:$C$6808,ROW('BASE-'!$G$2:$G$6808)-MIN(ROW('BASE-'!$C$2:$C$6808))+1,""),ROW()-15)),"")</f>
        <v/>
      </c>
      <c r="D167" s="25" t="str" cm="1">
        <f t="array" ref="D167">IFERROR(INDEX('BASE-'!$H$2:$H$6808,SMALL(IF(C$10='BASE-'!$C$2:$C$6808,ROW('BASE-'!$H$2:$H$6808)-MIN(ROW('BASE-'!$C$2:$C$6808))+1,""),ROW()-15)),"")</f>
        <v/>
      </c>
      <c r="E167" s="25" t="str" cm="1">
        <f t="array" ref="E167">IFERROR(INDEX('BASE-'!$K$2:$K$6808,SMALL(IF(C$10='BASE-'!$C$2:$C$6808,ROW('BASE-'!$K$2:$K$6808)-MIN(ROW('BASE-'!$C$2:$C$6808))+1,""),ROW()-15)),"")</f>
        <v/>
      </c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7" t="str">
        <f t="shared" si="8"/>
        <v/>
      </c>
      <c r="S167" s="28" t="str">
        <f t="shared" si="9"/>
        <v/>
      </c>
    </row>
    <row r="168" spans="1:19" x14ac:dyDescent="0.2">
      <c r="A168" s="24" t="str" cm="1">
        <f t="array" ref="A168">IFERROR(INDEX('BASE-'!$F$2:$F$6808,SMALL(IF(C$10='BASE-'!$C$2:$C$6808,ROW('BASE-'!$F$2:$F$6808)-MIN(ROW('BASE-'!$C$2:$C$6808))+1,""),ROW()-15)),"")</f>
        <v/>
      </c>
      <c r="B168" s="24" t="str" cm="1">
        <f t="array" ref="B168">IFERROR(INDEX('BASE-'!$D$2:$D$6808,SMALL(IF(C$10='BASE-'!$C$2:$C$6808,ROW('BASE-'!$D$2:$D$6808)-MIN(ROW('BASE-'!$C$2:$C$6808))+1,""),ROW()-15)),"")</f>
        <v/>
      </c>
      <c r="C168" s="24" t="str" cm="1">
        <f t="array" ref="C168">IFERROR(INDEX('BASE-'!$G$2:$G$6808,SMALL(IF(C$10='BASE-'!$C$2:$C$6808,ROW('BASE-'!$G$2:$G$6808)-MIN(ROW('BASE-'!$C$2:$C$6808))+1,""),ROW()-15)),"")</f>
        <v/>
      </c>
      <c r="D168" s="25" t="str" cm="1">
        <f t="array" ref="D168">IFERROR(INDEX('BASE-'!$H$2:$H$6808,SMALL(IF(C$10='BASE-'!$C$2:$C$6808,ROW('BASE-'!$H$2:$H$6808)-MIN(ROW('BASE-'!$C$2:$C$6808))+1,""),ROW()-15)),"")</f>
        <v/>
      </c>
      <c r="E168" s="25" t="str" cm="1">
        <f t="array" ref="E168">IFERROR(INDEX('BASE-'!$K$2:$K$6808,SMALL(IF(C$10='BASE-'!$C$2:$C$6808,ROW('BASE-'!$K$2:$K$6808)-MIN(ROW('BASE-'!$C$2:$C$6808))+1,""),ROW()-15)),"")</f>
        <v/>
      </c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7" t="str">
        <f t="shared" si="8"/>
        <v/>
      </c>
      <c r="S168" s="28" t="str">
        <f t="shared" si="9"/>
        <v/>
      </c>
    </row>
    <row r="169" spans="1:19" x14ac:dyDescent="0.2">
      <c r="A169" s="24" t="str" cm="1">
        <f t="array" ref="A169">IFERROR(INDEX('BASE-'!$F$2:$F$6808,SMALL(IF(C$10='BASE-'!$C$2:$C$6808,ROW('BASE-'!$F$2:$F$6808)-MIN(ROW('BASE-'!$C$2:$C$6808))+1,""),ROW()-15)),"")</f>
        <v/>
      </c>
      <c r="B169" s="24" t="str" cm="1">
        <f t="array" ref="B169">IFERROR(INDEX('BASE-'!$D$2:$D$6808,SMALL(IF(C$10='BASE-'!$C$2:$C$6808,ROW('BASE-'!$D$2:$D$6808)-MIN(ROW('BASE-'!$C$2:$C$6808))+1,""),ROW()-15)),"")</f>
        <v/>
      </c>
      <c r="C169" s="24" t="str" cm="1">
        <f t="array" ref="C169">IFERROR(INDEX('BASE-'!$G$2:$G$6808,SMALL(IF(C$10='BASE-'!$C$2:$C$6808,ROW('BASE-'!$G$2:$G$6808)-MIN(ROW('BASE-'!$C$2:$C$6808))+1,""),ROW()-15)),"")</f>
        <v/>
      </c>
      <c r="D169" s="25" t="str" cm="1">
        <f t="array" ref="D169">IFERROR(INDEX('BASE-'!$H$2:$H$6808,SMALL(IF(C$10='BASE-'!$C$2:$C$6808,ROW('BASE-'!$H$2:$H$6808)-MIN(ROW('BASE-'!$C$2:$C$6808))+1,""),ROW()-15)),"")</f>
        <v/>
      </c>
      <c r="E169" s="25" t="str" cm="1">
        <f t="array" ref="E169">IFERROR(INDEX('BASE-'!$K$2:$K$6808,SMALL(IF(C$10='BASE-'!$C$2:$C$6808,ROW('BASE-'!$K$2:$K$6808)-MIN(ROW('BASE-'!$C$2:$C$6808))+1,""),ROW()-15)),"")</f>
        <v/>
      </c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7" t="str">
        <f t="shared" si="8"/>
        <v/>
      </c>
      <c r="S169" s="28" t="str">
        <f t="shared" si="9"/>
        <v/>
      </c>
    </row>
    <row r="170" spans="1:19" x14ac:dyDescent="0.2">
      <c r="A170" s="24" t="str" cm="1">
        <f t="array" ref="A170">IFERROR(INDEX('BASE-'!$F$2:$F$6808,SMALL(IF(C$10='BASE-'!$C$2:$C$6808,ROW('BASE-'!$F$2:$F$6808)-MIN(ROW('BASE-'!$C$2:$C$6808))+1,""),ROW()-15)),"")</f>
        <v/>
      </c>
      <c r="B170" s="24" t="str" cm="1">
        <f t="array" ref="B170">IFERROR(INDEX('BASE-'!$D$2:$D$6808,SMALL(IF(C$10='BASE-'!$C$2:$C$6808,ROW('BASE-'!$D$2:$D$6808)-MIN(ROW('BASE-'!$C$2:$C$6808))+1,""),ROW()-15)),"")</f>
        <v/>
      </c>
      <c r="C170" s="24" t="str" cm="1">
        <f t="array" ref="C170">IFERROR(INDEX('BASE-'!$G$2:$G$6808,SMALL(IF(C$10='BASE-'!$C$2:$C$6808,ROW('BASE-'!$G$2:$G$6808)-MIN(ROW('BASE-'!$C$2:$C$6808))+1,""),ROW()-15)),"")</f>
        <v/>
      </c>
      <c r="D170" s="25" t="str" cm="1">
        <f t="array" ref="D170">IFERROR(INDEX('BASE-'!$H$2:$H$6808,SMALL(IF(C$10='BASE-'!$C$2:$C$6808,ROW('BASE-'!$H$2:$H$6808)-MIN(ROW('BASE-'!$C$2:$C$6808))+1,""),ROW()-15)),"")</f>
        <v/>
      </c>
      <c r="E170" s="25" t="str" cm="1">
        <f t="array" ref="E170">IFERROR(INDEX('BASE-'!$K$2:$K$6808,SMALL(IF(C$10='BASE-'!$C$2:$C$6808,ROW('BASE-'!$K$2:$K$6808)-MIN(ROW('BASE-'!$C$2:$C$6808))+1,""),ROW()-15)),"")</f>
        <v/>
      </c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7" t="str">
        <f t="shared" si="8"/>
        <v/>
      </c>
      <c r="S170" s="28" t="str">
        <f t="shared" si="9"/>
        <v/>
      </c>
    </row>
    <row r="171" spans="1:19" x14ac:dyDescent="0.2">
      <c r="A171" s="24" t="str" cm="1">
        <f t="array" ref="A171">IFERROR(INDEX('BASE-'!$F$2:$F$6808,SMALL(IF(C$10='BASE-'!$C$2:$C$6808,ROW('BASE-'!$F$2:$F$6808)-MIN(ROW('BASE-'!$C$2:$C$6808))+1,""),ROW()-15)),"")</f>
        <v/>
      </c>
      <c r="B171" s="24" t="str" cm="1">
        <f t="array" ref="B171">IFERROR(INDEX('BASE-'!$D$2:$D$6808,SMALL(IF(C$10='BASE-'!$C$2:$C$6808,ROW('BASE-'!$D$2:$D$6808)-MIN(ROW('BASE-'!$C$2:$C$6808))+1,""),ROW()-15)),"")</f>
        <v/>
      </c>
      <c r="C171" s="24" t="str" cm="1">
        <f t="array" ref="C171">IFERROR(INDEX('BASE-'!$G$2:$G$6808,SMALL(IF(C$10='BASE-'!$C$2:$C$6808,ROW('BASE-'!$G$2:$G$6808)-MIN(ROW('BASE-'!$C$2:$C$6808))+1,""),ROW()-15)),"")</f>
        <v/>
      </c>
      <c r="D171" s="25" t="str" cm="1">
        <f t="array" ref="D171">IFERROR(INDEX('BASE-'!$H$2:$H$6808,SMALL(IF(C$10='BASE-'!$C$2:$C$6808,ROW('BASE-'!$H$2:$H$6808)-MIN(ROW('BASE-'!$C$2:$C$6808))+1,""),ROW()-15)),"")</f>
        <v/>
      </c>
      <c r="E171" s="25" t="str" cm="1">
        <f t="array" ref="E171">IFERROR(INDEX('BASE-'!$K$2:$K$6808,SMALL(IF(C$10='BASE-'!$C$2:$C$6808,ROW('BASE-'!$K$2:$K$6808)-MIN(ROW('BASE-'!$C$2:$C$6808))+1,""),ROW()-15)),"")</f>
        <v/>
      </c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7" t="str">
        <f t="shared" si="8"/>
        <v/>
      </c>
      <c r="S171" s="28" t="str">
        <f t="shared" si="9"/>
        <v/>
      </c>
    </row>
    <row r="172" spans="1:19" x14ac:dyDescent="0.2">
      <c r="A172" s="24" t="str" cm="1">
        <f t="array" ref="A172">IFERROR(INDEX('BASE-'!$F$2:$F$6808,SMALL(IF(C$10='BASE-'!$C$2:$C$6808,ROW('BASE-'!$F$2:$F$6808)-MIN(ROW('BASE-'!$C$2:$C$6808))+1,""),ROW()-15)),"")</f>
        <v/>
      </c>
      <c r="B172" s="24" t="str" cm="1">
        <f t="array" ref="B172">IFERROR(INDEX('BASE-'!$D$2:$D$6808,SMALL(IF(C$10='BASE-'!$C$2:$C$6808,ROW('BASE-'!$D$2:$D$6808)-MIN(ROW('BASE-'!$C$2:$C$6808))+1,""),ROW()-15)),"")</f>
        <v/>
      </c>
      <c r="C172" s="24" t="str" cm="1">
        <f t="array" ref="C172">IFERROR(INDEX('BASE-'!$G$2:$G$6808,SMALL(IF(C$10='BASE-'!$C$2:$C$6808,ROW('BASE-'!$G$2:$G$6808)-MIN(ROW('BASE-'!$C$2:$C$6808))+1,""),ROW()-15)),"")</f>
        <v/>
      </c>
      <c r="D172" s="25" t="str" cm="1">
        <f t="array" ref="D172">IFERROR(INDEX('BASE-'!$H$2:$H$6808,SMALL(IF(C$10='BASE-'!$C$2:$C$6808,ROW('BASE-'!$H$2:$H$6808)-MIN(ROW('BASE-'!$C$2:$C$6808))+1,""),ROW()-15)),"")</f>
        <v/>
      </c>
      <c r="E172" s="25" t="str" cm="1">
        <f t="array" ref="E172">IFERROR(INDEX('BASE-'!$K$2:$K$6808,SMALL(IF(C$10='BASE-'!$C$2:$C$6808,ROW('BASE-'!$K$2:$K$6808)-MIN(ROW('BASE-'!$C$2:$C$6808))+1,""),ROW()-15)),"")</f>
        <v/>
      </c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7" t="str">
        <f t="shared" si="8"/>
        <v/>
      </c>
      <c r="S172" s="28" t="str">
        <f t="shared" si="9"/>
        <v/>
      </c>
    </row>
    <row r="173" spans="1:19" x14ac:dyDescent="0.2">
      <c r="A173" s="24" t="str" cm="1">
        <f t="array" ref="A173">IFERROR(INDEX('BASE-'!$F$2:$F$6808,SMALL(IF(C$10='BASE-'!$C$2:$C$6808,ROW('BASE-'!$F$2:$F$6808)-MIN(ROW('BASE-'!$C$2:$C$6808))+1,""),ROW()-15)),"")</f>
        <v/>
      </c>
      <c r="B173" s="24" t="str" cm="1">
        <f t="array" ref="B173">IFERROR(INDEX('BASE-'!$D$2:$D$6808,SMALL(IF(C$10='BASE-'!$C$2:$C$6808,ROW('BASE-'!$D$2:$D$6808)-MIN(ROW('BASE-'!$C$2:$C$6808))+1,""),ROW()-15)),"")</f>
        <v/>
      </c>
      <c r="C173" s="24" t="str" cm="1">
        <f t="array" ref="C173">IFERROR(INDEX('BASE-'!$G$2:$G$6808,SMALL(IF(C$10='BASE-'!$C$2:$C$6808,ROW('BASE-'!$G$2:$G$6808)-MIN(ROW('BASE-'!$C$2:$C$6808))+1,""),ROW()-15)),"")</f>
        <v/>
      </c>
      <c r="D173" s="25" t="str" cm="1">
        <f t="array" ref="D173">IFERROR(INDEX('BASE-'!$H$2:$H$6808,SMALL(IF(C$10='BASE-'!$C$2:$C$6808,ROW('BASE-'!$H$2:$H$6808)-MIN(ROW('BASE-'!$C$2:$C$6808))+1,""),ROW()-15)),"")</f>
        <v/>
      </c>
      <c r="E173" s="25" t="str" cm="1">
        <f t="array" ref="E173">IFERROR(INDEX('BASE-'!$K$2:$K$6808,SMALL(IF(C$10='BASE-'!$C$2:$C$6808,ROW('BASE-'!$K$2:$K$6808)-MIN(ROW('BASE-'!$C$2:$C$6808))+1,""),ROW()-15)),"")</f>
        <v/>
      </c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7" t="str">
        <f t="shared" si="8"/>
        <v/>
      </c>
      <c r="S173" s="28" t="str">
        <f t="shared" si="9"/>
        <v/>
      </c>
    </row>
    <row r="174" spans="1:19" x14ac:dyDescent="0.2">
      <c r="A174" s="24" t="str" cm="1">
        <f t="array" ref="A174">IFERROR(INDEX('BASE-'!$F$2:$F$6808,SMALL(IF(C$10='BASE-'!$C$2:$C$6808,ROW('BASE-'!$F$2:$F$6808)-MIN(ROW('BASE-'!$C$2:$C$6808))+1,""),ROW()-15)),"")</f>
        <v/>
      </c>
      <c r="B174" s="24" t="str" cm="1">
        <f t="array" ref="B174">IFERROR(INDEX('BASE-'!$D$2:$D$6808,SMALL(IF(C$10='BASE-'!$C$2:$C$6808,ROW('BASE-'!$D$2:$D$6808)-MIN(ROW('BASE-'!$C$2:$C$6808))+1,""),ROW()-15)),"")</f>
        <v/>
      </c>
      <c r="C174" s="24" t="str" cm="1">
        <f t="array" ref="C174">IFERROR(INDEX('BASE-'!$G$2:$G$6808,SMALL(IF(C$10='BASE-'!$C$2:$C$6808,ROW('BASE-'!$G$2:$G$6808)-MIN(ROW('BASE-'!$C$2:$C$6808))+1,""),ROW()-15)),"")</f>
        <v/>
      </c>
      <c r="D174" s="25" t="str" cm="1">
        <f t="array" ref="D174">IFERROR(INDEX('BASE-'!$H$2:$H$6808,SMALL(IF(C$10='BASE-'!$C$2:$C$6808,ROW('BASE-'!$H$2:$H$6808)-MIN(ROW('BASE-'!$C$2:$C$6808))+1,""),ROW()-15)),"")</f>
        <v/>
      </c>
      <c r="E174" s="25" t="str" cm="1">
        <f t="array" ref="E174">IFERROR(INDEX('BASE-'!$K$2:$K$6808,SMALL(IF(C$10='BASE-'!$C$2:$C$6808,ROW('BASE-'!$K$2:$K$6808)-MIN(ROW('BASE-'!$C$2:$C$6808))+1,""),ROW()-15)),"")</f>
        <v/>
      </c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7" t="str">
        <f t="shared" si="8"/>
        <v/>
      </c>
      <c r="S174" s="28" t="str">
        <f t="shared" si="9"/>
        <v/>
      </c>
    </row>
    <row r="175" spans="1:19" x14ac:dyDescent="0.2">
      <c r="A175" s="24" t="str" cm="1">
        <f t="array" ref="A175">IFERROR(INDEX('BASE-'!$F$2:$F$6808,SMALL(IF(C$10='BASE-'!$C$2:$C$6808,ROW('BASE-'!$F$2:$F$6808)-MIN(ROW('BASE-'!$C$2:$C$6808))+1,""),ROW()-15)),"")</f>
        <v/>
      </c>
      <c r="B175" s="24" t="str" cm="1">
        <f t="array" ref="B175">IFERROR(INDEX('BASE-'!$D$2:$D$6808,SMALL(IF(C$10='BASE-'!$C$2:$C$6808,ROW('BASE-'!$D$2:$D$6808)-MIN(ROW('BASE-'!$C$2:$C$6808))+1,""),ROW()-15)),"")</f>
        <v/>
      </c>
      <c r="C175" s="24" t="str" cm="1">
        <f t="array" ref="C175">IFERROR(INDEX('BASE-'!$G$2:$G$6808,SMALL(IF(C$10='BASE-'!$C$2:$C$6808,ROW('BASE-'!$G$2:$G$6808)-MIN(ROW('BASE-'!$C$2:$C$6808))+1,""),ROW()-15)),"")</f>
        <v/>
      </c>
      <c r="D175" s="25" t="str" cm="1">
        <f t="array" ref="D175">IFERROR(INDEX('BASE-'!$H$2:$H$6808,SMALL(IF(C$10='BASE-'!$C$2:$C$6808,ROW('BASE-'!$H$2:$H$6808)-MIN(ROW('BASE-'!$C$2:$C$6808))+1,""),ROW()-15)),"")</f>
        <v/>
      </c>
      <c r="E175" s="25" t="str" cm="1">
        <f t="array" ref="E175">IFERROR(INDEX('BASE-'!$K$2:$K$6808,SMALL(IF(C$10='BASE-'!$C$2:$C$6808,ROW('BASE-'!$K$2:$K$6808)-MIN(ROW('BASE-'!$C$2:$C$6808))+1,""),ROW()-15)),"")</f>
        <v/>
      </c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7" t="str">
        <f t="shared" si="8"/>
        <v/>
      </c>
      <c r="S175" s="28" t="str">
        <f t="shared" si="9"/>
        <v/>
      </c>
    </row>
    <row r="176" spans="1:19" x14ac:dyDescent="0.2">
      <c r="A176" s="24" t="str" cm="1">
        <f t="array" ref="A176">IFERROR(INDEX('BASE-'!$F$2:$F$6808,SMALL(IF(C$10='BASE-'!$C$2:$C$6808,ROW('BASE-'!$F$2:$F$6808)-MIN(ROW('BASE-'!$C$2:$C$6808))+1,""),ROW()-15)),"")</f>
        <v/>
      </c>
      <c r="B176" s="24" t="str" cm="1">
        <f t="array" ref="B176">IFERROR(INDEX('BASE-'!$D$2:$D$6808,SMALL(IF(C$10='BASE-'!$C$2:$C$6808,ROW('BASE-'!$D$2:$D$6808)-MIN(ROW('BASE-'!$C$2:$C$6808))+1,""),ROW()-15)),"")</f>
        <v/>
      </c>
      <c r="C176" s="24" t="str" cm="1">
        <f t="array" ref="C176">IFERROR(INDEX('BASE-'!$G$2:$G$6808,SMALL(IF(C$10='BASE-'!$C$2:$C$6808,ROW('BASE-'!$G$2:$G$6808)-MIN(ROW('BASE-'!$C$2:$C$6808))+1,""),ROW()-15)),"")</f>
        <v/>
      </c>
      <c r="D176" s="25" t="str" cm="1">
        <f t="array" ref="D176">IFERROR(INDEX('BASE-'!$H$2:$H$6808,SMALL(IF(C$10='BASE-'!$C$2:$C$6808,ROW('BASE-'!$H$2:$H$6808)-MIN(ROW('BASE-'!$C$2:$C$6808))+1,""),ROW()-15)),"")</f>
        <v/>
      </c>
      <c r="E176" s="25" t="str" cm="1">
        <f t="array" ref="E176">IFERROR(INDEX('BASE-'!$K$2:$K$6808,SMALL(IF(C$10='BASE-'!$C$2:$C$6808,ROW('BASE-'!$K$2:$K$6808)-MIN(ROW('BASE-'!$C$2:$C$6808))+1,""),ROW()-15)),"")</f>
        <v/>
      </c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7" t="str">
        <f t="shared" ref="R176:R206" si="10">IF(E176="","",SUM(F176:Q176))</f>
        <v/>
      </c>
      <c r="S176" s="28" t="str">
        <f t="shared" ref="S176:S206" si="11">+IFERROR(IF(ROUND(E176,0)=ROUND(R176,0),"OK",ROUND(E176,0)-ROUND(R176,0)),"")</f>
        <v/>
      </c>
    </row>
    <row r="177" spans="1:19" x14ac:dyDescent="0.2">
      <c r="A177" s="24" t="str" cm="1">
        <f t="array" ref="A177">IFERROR(INDEX('BASE-'!$F$2:$F$6808,SMALL(IF(C$10='BASE-'!$C$2:$C$6808,ROW('BASE-'!$F$2:$F$6808)-MIN(ROW('BASE-'!$C$2:$C$6808))+1,""),ROW()-15)),"")</f>
        <v/>
      </c>
      <c r="B177" s="24" t="str" cm="1">
        <f t="array" ref="B177">IFERROR(INDEX('BASE-'!$D$2:$D$6808,SMALL(IF(C$10='BASE-'!$C$2:$C$6808,ROW('BASE-'!$D$2:$D$6808)-MIN(ROW('BASE-'!$C$2:$C$6808))+1,""),ROW()-15)),"")</f>
        <v/>
      </c>
      <c r="C177" s="24" t="str" cm="1">
        <f t="array" ref="C177">IFERROR(INDEX('BASE-'!$G$2:$G$6808,SMALL(IF(C$10='BASE-'!$C$2:$C$6808,ROW('BASE-'!$G$2:$G$6808)-MIN(ROW('BASE-'!$C$2:$C$6808))+1,""),ROW()-15)),"")</f>
        <v/>
      </c>
      <c r="D177" s="25" t="str" cm="1">
        <f t="array" ref="D177">IFERROR(INDEX('BASE-'!$H$2:$H$6808,SMALL(IF(C$10='BASE-'!$C$2:$C$6808,ROW('BASE-'!$H$2:$H$6808)-MIN(ROW('BASE-'!$C$2:$C$6808))+1,""),ROW()-15)),"")</f>
        <v/>
      </c>
      <c r="E177" s="25" t="str" cm="1">
        <f t="array" ref="E177">IFERROR(INDEX('BASE-'!$K$2:$K$6808,SMALL(IF(C$10='BASE-'!$C$2:$C$6808,ROW('BASE-'!$K$2:$K$6808)-MIN(ROW('BASE-'!$C$2:$C$6808))+1,""),ROW()-15)),"")</f>
        <v/>
      </c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7" t="str">
        <f t="shared" si="10"/>
        <v/>
      </c>
      <c r="S177" s="28" t="str">
        <f t="shared" si="11"/>
        <v/>
      </c>
    </row>
    <row r="178" spans="1:19" x14ac:dyDescent="0.2">
      <c r="A178" s="24" t="str" cm="1">
        <f t="array" ref="A178">IFERROR(INDEX('BASE-'!$F$2:$F$6808,SMALL(IF(C$10='BASE-'!$C$2:$C$6808,ROW('BASE-'!$F$2:$F$6808)-MIN(ROW('BASE-'!$C$2:$C$6808))+1,""),ROW()-15)),"")</f>
        <v/>
      </c>
      <c r="B178" s="24" t="str" cm="1">
        <f t="array" ref="B178">IFERROR(INDEX('BASE-'!$D$2:$D$6808,SMALL(IF(C$10='BASE-'!$C$2:$C$6808,ROW('BASE-'!$D$2:$D$6808)-MIN(ROW('BASE-'!$C$2:$C$6808))+1,""),ROW()-15)),"")</f>
        <v/>
      </c>
      <c r="C178" s="24" t="str" cm="1">
        <f t="array" ref="C178">IFERROR(INDEX('BASE-'!$G$2:$G$6808,SMALL(IF(C$10='BASE-'!$C$2:$C$6808,ROW('BASE-'!$G$2:$G$6808)-MIN(ROW('BASE-'!$C$2:$C$6808))+1,""),ROW()-15)),"")</f>
        <v/>
      </c>
      <c r="D178" s="25" t="str" cm="1">
        <f t="array" ref="D178">IFERROR(INDEX('BASE-'!$H$2:$H$6808,SMALL(IF(C$10='BASE-'!$C$2:$C$6808,ROW('BASE-'!$H$2:$H$6808)-MIN(ROW('BASE-'!$C$2:$C$6808))+1,""),ROW()-15)),"")</f>
        <v/>
      </c>
      <c r="E178" s="25" t="str" cm="1">
        <f t="array" ref="E178">IFERROR(INDEX('BASE-'!$K$2:$K$6808,SMALL(IF(C$10='BASE-'!$C$2:$C$6808,ROW('BASE-'!$K$2:$K$6808)-MIN(ROW('BASE-'!$C$2:$C$6808))+1,""),ROW()-15)),"")</f>
        <v/>
      </c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7" t="str">
        <f t="shared" si="10"/>
        <v/>
      </c>
      <c r="S178" s="28" t="str">
        <f t="shared" si="11"/>
        <v/>
      </c>
    </row>
    <row r="179" spans="1:19" x14ac:dyDescent="0.2">
      <c r="A179" s="24" t="str" cm="1">
        <f t="array" ref="A179">IFERROR(INDEX('BASE-'!$F$2:$F$6808,SMALL(IF(C$10='BASE-'!$C$2:$C$6808,ROW('BASE-'!$F$2:$F$6808)-MIN(ROW('BASE-'!$C$2:$C$6808))+1,""),ROW()-15)),"")</f>
        <v/>
      </c>
      <c r="B179" s="24" t="str" cm="1">
        <f t="array" ref="B179">IFERROR(INDEX('BASE-'!$D$2:$D$6808,SMALL(IF(C$10='BASE-'!$C$2:$C$6808,ROW('BASE-'!$D$2:$D$6808)-MIN(ROW('BASE-'!$C$2:$C$6808))+1,""),ROW()-15)),"")</f>
        <v/>
      </c>
      <c r="C179" s="24" t="str" cm="1">
        <f t="array" ref="C179">IFERROR(INDEX('BASE-'!$G$2:$G$6808,SMALL(IF(C$10='BASE-'!$C$2:$C$6808,ROW('BASE-'!$G$2:$G$6808)-MIN(ROW('BASE-'!$C$2:$C$6808))+1,""),ROW()-15)),"")</f>
        <v/>
      </c>
      <c r="D179" s="25" t="str" cm="1">
        <f t="array" ref="D179">IFERROR(INDEX('BASE-'!$H$2:$H$6808,SMALL(IF(C$10='BASE-'!$C$2:$C$6808,ROW('BASE-'!$H$2:$H$6808)-MIN(ROW('BASE-'!$C$2:$C$6808))+1,""),ROW()-15)),"")</f>
        <v/>
      </c>
      <c r="E179" s="25" t="str" cm="1">
        <f t="array" ref="E179">IFERROR(INDEX('BASE-'!$K$2:$K$6808,SMALL(IF(C$10='BASE-'!$C$2:$C$6808,ROW('BASE-'!$K$2:$K$6808)-MIN(ROW('BASE-'!$C$2:$C$6808))+1,""),ROW()-15)),"")</f>
        <v/>
      </c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7" t="str">
        <f t="shared" si="10"/>
        <v/>
      </c>
      <c r="S179" s="28" t="str">
        <f t="shared" si="11"/>
        <v/>
      </c>
    </row>
    <row r="180" spans="1:19" x14ac:dyDescent="0.2">
      <c r="A180" s="24" t="str" cm="1">
        <f t="array" ref="A180">IFERROR(INDEX('BASE-'!$F$2:$F$6808,SMALL(IF(C$10='BASE-'!$C$2:$C$6808,ROW('BASE-'!$F$2:$F$6808)-MIN(ROW('BASE-'!$C$2:$C$6808))+1,""),ROW()-15)),"")</f>
        <v/>
      </c>
      <c r="B180" s="24" t="str" cm="1">
        <f t="array" ref="B180">IFERROR(INDEX('BASE-'!$D$2:$D$6808,SMALL(IF(C$10='BASE-'!$C$2:$C$6808,ROW('BASE-'!$D$2:$D$6808)-MIN(ROW('BASE-'!$C$2:$C$6808))+1,""),ROW()-15)),"")</f>
        <v/>
      </c>
      <c r="C180" s="24" t="str" cm="1">
        <f t="array" ref="C180">IFERROR(INDEX('BASE-'!$G$2:$G$6808,SMALL(IF(C$10='BASE-'!$C$2:$C$6808,ROW('BASE-'!$G$2:$G$6808)-MIN(ROW('BASE-'!$C$2:$C$6808))+1,""),ROW()-15)),"")</f>
        <v/>
      </c>
      <c r="D180" s="25" t="str" cm="1">
        <f t="array" ref="D180">IFERROR(INDEX('BASE-'!$H$2:$H$6808,SMALL(IF(C$10='BASE-'!$C$2:$C$6808,ROW('BASE-'!$H$2:$H$6808)-MIN(ROW('BASE-'!$C$2:$C$6808))+1,""),ROW()-15)),"")</f>
        <v/>
      </c>
      <c r="E180" s="25" t="str" cm="1">
        <f t="array" ref="E180">IFERROR(INDEX('BASE-'!$K$2:$K$6808,SMALL(IF(C$10='BASE-'!$C$2:$C$6808,ROW('BASE-'!$K$2:$K$6808)-MIN(ROW('BASE-'!$C$2:$C$6808))+1,""),ROW()-15)),"")</f>
        <v/>
      </c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7" t="str">
        <f t="shared" si="10"/>
        <v/>
      </c>
      <c r="S180" s="28" t="str">
        <f t="shared" si="11"/>
        <v/>
      </c>
    </row>
    <row r="181" spans="1:19" x14ac:dyDescent="0.2">
      <c r="A181" s="24" t="str" cm="1">
        <f t="array" ref="A181">IFERROR(INDEX('BASE-'!$F$2:$F$6808,SMALL(IF(C$10='BASE-'!$C$2:$C$6808,ROW('BASE-'!$F$2:$F$6808)-MIN(ROW('BASE-'!$C$2:$C$6808))+1,""),ROW()-15)),"")</f>
        <v/>
      </c>
      <c r="B181" s="24" t="str" cm="1">
        <f t="array" ref="B181">IFERROR(INDEX('BASE-'!$D$2:$D$6808,SMALL(IF(C$10='BASE-'!$C$2:$C$6808,ROW('BASE-'!$D$2:$D$6808)-MIN(ROW('BASE-'!$C$2:$C$6808))+1,""),ROW()-15)),"")</f>
        <v/>
      </c>
      <c r="C181" s="24" t="str" cm="1">
        <f t="array" ref="C181">IFERROR(INDEX('BASE-'!$G$2:$G$6808,SMALL(IF(C$10='BASE-'!$C$2:$C$6808,ROW('BASE-'!$G$2:$G$6808)-MIN(ROW('BASE-'!$C$2:$C$6808))+1,""),ROW()-15)),"")</f>
        <v/>
      </c>
      <c r="D181" s="25" t="str" cm="1">
        <f t="array" ref="D181">IFERROR(INDEX('BASE-'!$H$2:$H$6808,SMALL(IF(C$10='BASE-'!$C$2:$C$6808,ROW('BASE-'!$H$2:$H$6808)-MIN(ROW('BASE-'!$C$2:$C$6808))+1,""),ROW()-15)),"")</f>
        <v/>
      </c>
      <c r="E181" s="25" t="str" cm="1">
        <f t="array" ref="E181">IFERROR(INDEX('BASE-'!$K$2:$K$6808,SMALL(IF(C$10='BASE-'!$C$2:$C$6808,ROW('BASE-'!$K$2:$K$6808)-MIN(ROW('BASE-'!$C$2:$C$6808))+1,""),ROW()-15)),"")</f>
        <v/>
      </c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7" t="str">
        <f t="shared" si="10"/>
        <v/>
      </c>
      <c r="S181" s="28" t="str">
        <f t="shared" si="11"/>
        <v/>
      </c>
    </row>
    <row r="182" spans="1:19" x14ac:dyDescent="0.2">
      <c r="A182" s="24" t="str" cm="1">
        <f t="array" ref="A182">IFERROR(INDEX('BASE-'!$F$2:$F$6808,SMALL(IF(C$10='BASE-'!$C$2:$C$6808,ROW('BASE-'!$F$2:$F$6808)-MIN(ROW('BASE-'!$C$2:$C$6808))+1,""),ROW()-15)),"")</f>
        <v/>
      </c>
      <c r="B182" s="24" t="str" cm="1">
        <f t="array" ref="B182">IFERROR(INDEX('BASE-'!$D$2:$D$6808,SMALL(IF(C$10='BASE-'!$C$2:$C$6808,ROW('BASE-'!$D$2:$D$6808)-MIN(ROW('BASE-'!$C$2:$C$6808))+1,""),ROW()-15)),"")</f>
        <v/>
      </c>
      <c r="C182" s="24" t="str" cm="1">
        <f t="array" ref="C182">IFERROR(INDEX('BASE-'!$G$2:$G$6808,SMALL(IF(C$10='BASE-'!$C$2:$C$6808,ROW('BASE-'!$G$2:$G$6808)-MIN(ROW('BASE-'!$C$2:$C$6808))+1,""),ROW()-15)),"")</f>
        <v/>
      </c>
      <c r="D182" s="25" t="str" cm="1">
        <f t="array" ref="D182">IFERROR(INDEX('BASE-'!$H$2:$H$6808,SMALL(IF(C$10='BASE-'!$C$2:$C$6808,ROW('BASE-'!$H$2:$H$6808)-MIN(ROW('BASE-'!$C$2:$C$6808))+1,""),ROW()-15)),"")</f>
        <v/>
      </c>
      <c r="E182" s="25" t="str" cm="1">
        <f t="array" ref="E182">IFERROR(INDEX('BASE-'!$K$2:$K$6808,SMALL(IF(C$10='BASE-'!$C$2:$C$6808,ROW('BASE-'!$K$2:$K$6808)-MIN(ROW('BASE-'!$C$2:$C$6808))+1,""),ROW()-15)),"")</f>
        <v/>
      </c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7" t="str">
        <f t="shared" si="10"/>
        <v/>
      </c>
      <c r="S182" s="28" t="str">
        <f t="shared" si="11"/>
        <v/>
      </c>
    </row>
    <row r="183" spans="1:19" x14ac:dyDescent="0.2">
      <c r="A183" s="24" t="str" cm="1">
        <f t="array" ref="A183">IFERROR(INDEX('BASE-'!$F$2:$F$6808,SMALL(IF(C$10='BASE-'!$C$2:$C$6808,ROW('BASE-'!$F$2:$F$6808)-MIN(ROW('BASE-'!$C$2:$C$6808))+1,""),ROW()-15)),"")</f>
        <v/>
      </c>
      <c r="B183" s="24" t="str" cm="1">
        <f t="array" ref="B183">IFERROR(INDEX('BASE-'!$D$2:$D$6808,SMALL(IF(C$10='BASE-'!$C$2:$C$6808,ROW('BASE-'!$D$2:$D$6808)-MIN(ROW('BASE-'!$C$2:$C$6808))+1,""),ROW()-15)),"")</f>
        <v/>
      </c>
      <c r="C183" s="24" t="str" cm="1">
        <f t="array" ref="C183">IFERROR(INDEX('BASE-'!$G$2:$G$6808,SMALL(IF(C$10='BASE-'!$C$2:$C$6808,ROW('BASE-'!$G$2:$G$6808)-MIN(ROW('BASE-'!$C$2:$C$6808))+1,""),ROW()-15)),"")</f>
        <v/>
      </c>
      <c r="D183" s="25" t="str" cm="1">
        <f t="array" ref="D183">IFERROR(INDEX('BASE-'!$H$2:$H$6808,SMALL(IF(C$10='BASE-'!$C$2:$C$6808,ROW('BASE-'!$H$2:$H$6808)-MIN(ROW('BASE-'!$C$2:$C$6808))+1,""),ROW()-15)),"")</f>
        <v/>
      </c>
      <c r="E183" s="25" t="str" cm="1">
        <f t="array" ref="E183">IFERROR(INDEX('BASE-'!$K$2:$K$6808,SMALL(IF(C$10='BASE-'!$C$2:$C$6808,ROW('BASE-'!$K$2:$K$6808)-MIN(ROW('BASE-'!$C$2:$C$6808))+1,""),ROW()-15)),"")</f>
        <v/>
      </c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7" t="str">
        <f t="shared" si="10"/>
        <v/>
      </c>
      <c r="S183" s="28" t="str">
        <f t="shared" si="11"/>
        <v/>
      </c>
    </row>
    <row r="184" spans="1:19" x14ac:dyDescent="0.2">
      <c r="A184" s="24" t="str" cm="1">
        <f t="array" ref="A184">IFERROR(INDEX('BASE-'!$F$2:$F$6808,SMALL(IF(C$10='BASE-'!$C$2:$C$6808,ROW('BASE-'!$F$2:$F$6808)-MIN(ROW('BASE-'!$C$2:$C$6808))+1,""),ROW()-15)),"")</f>
        <v/>
      </c>
      <c r="B184" s="24" t="str" cm="1">
        <f t="array" ref="B184">IFERROR(INDEX('BASE-'!$D$2:$D$6808,SMALL(IF(C$10='BASE-'!$C$2:$C$6808,ROW('BASE-'!$D$2:$D$6808)-MIN(ROW('BASE-'!$C$2:$C$6808))+1,""),ROW()-15)),"")</f>
        <v/>
      </c>
      <c r="C184" s="24" t="str" cm="1">
        <f t="array" ref="C184">IFERROR(INDEX('BASE-'!$G$2:$G$6808,SMALL(IF(C$10='BASE-'!$C$2:$C$6808,ROW('BASE-'!$G$2:$G$6808)-MIN(ROW('BASE-'!$C$2:$C$6808))+1,""),ROW()-15)),"")</f>
        <v/>
      </c>
      <c r="D184" s="25" t="str" cm="1">
        <f t="array" ref="D184">IFERROR(INDEX('BASE-'!$H$2:$H$6808,SMALL(IF(C$10='BASE-'!$C$2:$C$6808,ROW('BASE-'!$H$2:$H$6808)-MIN(ROW('BASE-'!$C$2:$C$6808))+1,""),ROW()-15)),"")</f>
        <v/>
      </c>
      <c r="E184" s="25" t="str" cm="1">
        <f t="array" ref="E184">IFERROR(INDEX('BASE-'!$K$2:$K$6808,SMALL(IF(C$10='BASE-'!$C$2:$C$6808,ROW('BASE-'!$K$2:$K$6808)-MIN(ROW('BASE-'!$C$2:$C$6808))+1,""),ROW()-15)),"")</f>
        <v/>
      </c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7" t="str">
        <f t="shared" si="10"/>
        <v/>
      </c>
      <c r="S184" s="28" t="str">
        <f t="shared" si="11"/>
        <v/>
      </c>
    </row>
    <row r="185" spans="1:19" x14ac:dyDescent="0.2">
      <c r="A185" s="24" t="str" cm="1">
        <f t="array" ref="A185">IFERROR(INDEX('BASE-'!$F$2:$F$6808,SMALL(IF(C$10='BASE-'!$C$2:$C$6808,ROW('BASE-'!$F$2:$F$6808)-MIN(ROW('BASE-'!$C$2:$C$6808))+1,""),ROW()-15)),"")</f>
        <v/>
      </c>
      <c r="B185" s="24" t="str" cm="1">
        <f t="array" ref="B185">IFERROR(INDEX('BASE-'!$D$2:$D$6808,SMALL(IF(C$10='BASE-'!$C$2:$C$6808,ROW('BASE-'!$D$2:$D$6808)-MIN(ROW('BASE-'!$C$2:$C$6808))+1,""),ROW()-15)),"")</f>
        <v/>
      </c>
      <c r="C185" s="24" t="str" cm="1">
        <f t="array" ref="C185">IFERROR(INDEX('BASE-'!$G$2:$G$6808,SMALL(IF(C$10='BASE-'!$C$2:$C$6808,ROW('BASE-'!$G$2:$G$6808)-MIN(ROW('BASE-'!$C$2:$C$6808))+1,""),ROW()-15)),"")</f>
        <v/>
      </c>
      <c r="D185" s="25" t="str" cm="1">
        <f t="array" ref="D185">IFERROR(INDEX('BASE-'!$H$2:$H$6808,SMALL(IF(C$10='BASE-'!$C$2:$C$6808,ROW('BASE-'!$H$2:$H$6808)-MIN(ROW('BASE-'!$C$2:$C$6808))+1,""),ROW()-15)),"")</f>
        <v/>
      </c>
      <c r="E185" s="25" t="str" cm="1">
        <f t="array" ref="E185">IFERROR(INDEX('BASE-'!$K$2:$K$6808,SMALL(IF(C$10='BASE-'!$C$2:$C$6808,ROW('BASE-'!$K$2:$K$6808)-MIN(ROW('BASE-'!$C$2:$C$6808))+1,""),ROW()-15)),"")</f>
        <v/>
      </c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7" t="str">
        <f t="shared" si="10"/>
        <v/>
      </c>
      <c r="S185" s="28" t="str">
        <f t="shared" si="11"/>
        <v/>
      </c>
    </row>
    <row r="186" spans="1:19" x14ac:dyDescent="0.2">
      <c r="A186" s="24" t="str" cm="1">
        <f t="array" ref="A186">IFERROR(INDEX('BASE-'!$F$2:$F$6808,SMALL(IF(C$10='BASE-'!$C$2:$C$6808,ROW('BASE-'!$F$2:$F$6808)-MIN(ROW('BASE-'!$C$2:$C$6808))+1,""),ROW()-15)),"")</f>
        <v/>
      </c>
      <c r="B186" s="24" t="str" cm="1">
        <f t="array" ref="B186">IFERROR(INDEX('BASE-'!$D$2:$D$6808,SMALL(IF(C$10='BASE-'!$C$2:$C$6808,ROW('BASE-'!$D$2:$D$6808)-MIN(ROW('BASE-'!$C$2:$C$6808))+1,""),ROW()-15)),"")</f>
        <v/>
      </c>
      <c r="C186" s="24" t="str" cm="1">
        <f t="array" ref="C186">IFERROR(INDEX('BASE-'!$G$2:$G$6808,SMALL(IF(C$10='BASE-'!$C$2:$C$6808,ROW('BASE-'!$G$2:$G$6808)-MIN(ROW('BASE-'!$C$2:$C$6808))+1,""),ROW()-15)),"")</f>
        <v/>
      </c>
      <c r="D186" s="25" t="str" cm="1">
        <f t="array" ref="D186">IFERROR(INDEX('BASE-'!$H$2:$H$6808,SMALL(IF(C$10='BASE-'!$C$2:$C$6808,ROW('BASE-'!$H$2:$H$6808)-MIN(ROW('BASE-'!$C$2:$C$6808))+1,""),ROW()-15)),"")</f>
        <v/>
      </c>
      <c r="E186" s="25" t="str" cm="1">
        <f t="array" ref="E186">IFERROR(INDEX('BASE-'!$K$2:$K$6808,SMALL(IF(C$10='BASE-'!$C$2:$C$6808,ROW('BASE-'!$K$2:$K$6808)-MIN(ROW('BASE-'!$C$2:$C$6808))+1,""),ROW()-15)),"")</f>
        <v/>
      </c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7" t="str">
        <f t="shared" si="10"/>
        <v/>
      </c>
      <c r="S186" s="28" t="str">
        <f t="shared" si="11"/>
        <v/>
      </c>
    </row>
    <row r="187" spans="1:19" x14ac:dyDescent="0.2">
      <c r="A187" s="24" t="str" cm="1">
        <f t="array" ref="A187">IFERROR(INDEX('BASE-'!$F$2:$F$6808,SMALL(IF(C$10='BASE-'!$C$2:$C$6808,ROW('BASE-'!$F$2:$F$6808)-MIN(ROW('BASE-'!$C$2:$C$6808))+1,""),ROW()-15)),"")</f>
        <v/>
      </c>
      <c r="B187" s="24" t="str" cm="1">
        <f t="array" ref="B187">IFERROR(INDEX('BASE-'!$D$2:$D$6808,SMALL(IF(C$10='BASE-'!$C$2:$C$6808,ROW('BASE-'!$D$2:$D$6808)-MIN(ROW('BASE-'!$C$2:$C$6808))+1,""),ROW()-15)),"")</f>
        <v/>
      </c>
      <c r="C187" s="24" t="str" cm="1">
        <f t="array" ref="C187">IFERROR(INDEX('BASE-'!$G$2:$G$6808,SMALL(IF(C$10='BASE-'!$C$2:$C$6808,ROW('BASE-'!$G$2:$G$6808)-MIN(ROW('BASE-'!$C$2:$C$6808))+1,""),ROW()-15)),"")</f>
        <v/>
      </c>
      <c r="D187" s="25" t="str" cm="1">
        <f t="array" ref="D187">IFERROR(INDEX('BASE-'!$H$2:$H$6808,SMALL(IF(C$10='BASE-'!$C$2:$C$6808,ROW('BASE-'!$H$2:$H$6808)-MIN(ROW('BASE-'!$C$2:$C$6808))+1,""),ROW()-15)),"")</f>
        <v/>
      </c>
      <c r="E187" s="25" t="str" cm="1">
        <f t="array" ref="E187">IFERROR(INDEX('BASE-'!$K$2:$K$6808,SMALL(IF(C$10='BASE-'!$C$2:$C$6808,ROW('BASE-'!$K$2:$K$6808)-MIN(ROW('BASE-'!$C$2:$C$6808))+1,""),ROW()-15)),"")</f>
        <v/>
      </c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7" t="str">
        <f t="shared" si="10"/>
        <v/>
      </c>
      <c r="S187" s="28" t="str">
        <f t="shared" si="11"/>
        <v/>
      </c>
    </row>
    <row r="188" spans="1:19" x14ac:dyDescent="0.2">
      <c r="A188" s="24" t="str" cm="1">
        <f t="array" ref="A188">IFERROR(INDEX('BASE-'!$F$2:$F$6808,SMALL(IF(C$10='BASE-'!$C$2:$C$6808,ROW('BASE-'!$F$2:$F$6808)-MIN(ROW('BASE-'!$C$2:$C$6808))+1,""),ROW()-15)),"")</f>
        <v/>
      </c>
      <c r="B188" s="24" t="str" cm="1">
        <f t="array" ref="B188">IFERROR(INDEX('BASE-'!$D$2:$D$6808,SMALL(IF(C$10='BASE-'!$C$2:$C$6808,ROW('BASE-'!$D$2:$D$6808)-MIN(ROW('BASE-'!$C$2:$C$6808))+1,""),ROW()-15)),"")</f>
        <v/>
      </c>
      <c r="C188" s="24" t="str" cm="1">
        <f t="array" ref="C188">IFERROR(INDEX('BASE-'!$G$2:$G$6808,SMALL(IF(C$10='BASE-'!$C$2:$C$6808,ROW('BASE-'!$G$2:$G$6808)-MIN(ROW('BASE-'!$C$2:$C$6808))+1,""),ROW()-15)),"")</f>
        <v/>
      </c>
      <c r="D188" s="25" t="str" cm="1">
        <f t="array" ref="D188">IFERROR(INDEX('BASE-'!$H$2:$H$6808,SMALL(IF(C$10='BASE-'!$C$2:$C$6808,ROW('BASE-'!$H$2:$H$6808)-MIN(ROW('BASE-'!$C$2:$C$6808))+1,""),ROW()-15)),"")</f>
        <v/>
      </c>
      <c r="E188" s="25" t="str" cm="1">
        <f t="array" ref="E188">IFERROR(INDEX('BASE-'!$K$2:$K$6808,SMALL(IF(C$10='BASE-'!$C$2:$C$6808,ROW('BASE-'!$K$2:$K$6808)-MIN(ROW('BASE-'!$C$2:$C$6808))+1,""),ROW()-15)),"")</f>
        <v/>
      </c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7" t="str">
        <f t="shared" si="10"/>
        <v/>
      </c>
      <c r="S188" s="28" t="str">
        <f t="shared" si="11"/>
        <v/>
      </c>
    </row>
    <row r="189" spans="1:19" x14ac:dyDescent="0.2">
      <c r="A189" s="24" t="str" cm="1">
        <f t="array" ref="A189">IFERROR(INDEX('BASE-'!$F$2:$F$6808,SMALL(IF(C$10='BASE-'!$C$2:$C$6808,ROW('BASE-'!$F$2:$F$6808)-MIN(ROW('BASE-'!$C$2:$C$6808))+1,""),ROW()-15)),"")</f>
        <v/>
      </c>
      <c r="B189" s="24" t="str" cm="1">
        <f t="array" ref="B189">IFERROR(INDEX('BASE-'!$D$2:$D$6808,SMALL(IF(C$10='BASE-'!$C$2:$C$6808,ROW('BASE-'!$D$2:$D$6808)-MIN(ROW('BASE-'!$C$2:$C$6808))+1,""),ROW()-15)),"")</f>
        <v/>
      </c>
      <c r="C189" s="24" t="str" cm="1">
        <f t="array" ref="C189">IFERROR(INDEX('BASE-'!$G$2:$G$6808,SMALL(IF(C$10='BASE-'!$C$2:$C$6808,ROW('BASE-'!$G$2:$G$6808)-MIN(ROW('BASE-'!$C$2:$C$6808))+1,""),ROW()-15)),"")</f>
        <v/>
      </c>
      <c r="D189" s="25" t="str" cm="1">
        <f t="array" ref="D189">IFERROR(INDEX('BASE-'!$H$2:$H$6808,SMALL(IF(C$10='BASE-'!$C$2:$C$6808,ROW('BASE-'!$H$2:$H$6808)-MIN(ROW('BASE-'!$C$2:$C$6808))+1,""),ROW()-15)),"")</f>
        <v/>
      </c>
      <c r="E189" s="25" t="str" cm="1">
        <f t="array" ref="E189">IFERROR(INDEX('BASE-'!$K$2:$K$6808,SMALL(IF(C$10='BASE-'!$C$2:$C$6808,ROW('BASE-'!$K$2:$K$6808)-MIN(ROW('BASE-'!$C$2:$C$6808))+1,""),ROW()-15)),"")</f>
        <v/>
      </c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7" t="str">
        <f t="shared" si="10"/>
        <v/>
      </c>
      <c r="S189" s="28" t="str">
        <f t="shared" si="11"/>
        <v/>
      </c>
    </row>
    <row r="190" spans="1:19" x14ac:dyDescent="0.2">
      <c r="A190" s="24" t="str" cm="1">
        <f t="array" ref="A190">IFERROR(INDEX('BASE-'!$F$2:$F$6808,SMALL(IF(C$10='BASE-'!$C$2:$C$6808,ROW('BASE-'!$F$2:$F$6808)-MIN(ROW('BASE-'!$C$2:$C$6808))+1,""),ROW()-15)),"")</f>
        <v/>
      </c>
      <c r="B190" s="24" t="str" cm="1">
        <f t="array" ref="B190">IFERROR(INDEX('BASE-'!$D$2:$D$6808,SMALL(IF(C$10='BASE-'!$C$2:$C$6808,ROW('BASE-'!$D$2:$D$6808)-MIN(ROW('BASE-'!$C$2:$C$6808))+1,""),ROW()-15)),"")</f>
        <v/>
      </c>
      <c r="C190" s="24" t="str" cm="1">
        <f t="array" ref="C190">IFERROR(INDEX('BASE-'!$G$2:$G$6808,SMALL(IF(C$10='BASE-'!$C$2:$C$6808,ROW('BASE-'!$G$2:$G$6808)-MIN(ROW('BASE-'!$C$2:$C$6808))+1,""),ROW()-15)),"")</f>
        <v/>
      </c>
      <c r="D190" s="25" t="str" cm="1">
        <f t="array" ref="D190">IFERROR(INDEX('BASE-'!$H$2:$H$6808,SMALL(IF(C$10='BASE-'!$C$2:$C$6808,ROW('BASE-'!$H$2:$H$6808)-MIN(ROW('BASE-'!$C$2:$C$6808))+1,""),ROW()-15)),"")</f>
        <v/>
      </c>
      <c r="E190" s="25" t="str" cm="1">
        <f t="array" ref="E190">IFERROR(INDEX('BASE-'!$K$2:$K$6808,SMALL(IF(C$10='BASE-'!$C$2:$C$6808,ROW('BASE-'!$K$2:$K$6808)-MIN(ROW('BASE-'!$C$2:$C$6808))+1,""),ROW()-15)),"")</f>
        <v/>
      </c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7" t="str">
        <f t="shared" si="10"/>
        <v/>
      </c>
      <c r="S190" s="28" t="str">
        <f t="shared" si="11"/>
        <v/>
      </c>
    </row>
    <row r="191" spans="1:19" x14ac:dyDescent="0.2">
      <c r="A191" s="24" t="str" cm="1">
        <f t="array" ref="A191">IFERROR(INDEX('BASE-'!$F$2:$F$6808,SMALL(IF(C$10='BASE-'!$C$2:$C$6808,ROW('BASE-'!$F$2:$F$6808)-MIN(ROW('BASE-'!$C$2:$C$6808))+1,""),ROW()-15)),"")</f>
        <v/>
      </c>
      <c r="B191" s="24" t="str" cm="1">
        <f t="array" ref="B191">IFERROR(INDEX('BASE-'!$D$2:$D$6808,SMALL(IF(C$10='BASE-'!$C$2:$C$6808,ROW('BASE-'!$D$2:$D$6808)-MIN(ROW('BASE-'!$C$2:$C$6808))+1,""),ROW()-15)),"")</f>
        <v/>
      </c>
      <c r="C191" s="24" t="str" cm="1">
        <f t="array" ref="C191">IFERROR(INDEX('BASE-'!$G$2:$G$6808,SMALL(IF(C$10='BASE-'!$C$2:$C$6808,ROW('BASE-'!$G$2:$G$6808)-MIN(ROW('BASE-'!$C$2:$C$6808))+1,""),ROW()-15)),"")</f>
        <v/>
      </c>
      <c r="D191" s="25" t="str" cm="1">
        <f t="array" ref="D191">IFERROR(INDEX('BASE-'!$H$2:$H$6808,SMALL(IF(C$10='BASE-'!$C$2:$C$6808,ROW('BASE-'!$H$2:$H$6808)-MIN(ROW('BASE-'!$C$2:$C$6808))+1,""),ROW()-15)),"")</f>
        <v/>
      </c>
      <c r="E191" s="25" t="str" cm="1">
        <f t="array" ref="E191">IFERROR(INDEX('BASE-'!$K$2:$K$6808,SMALL(IF(C$10='BASE-'!$C$2:$C$6808,ROW('BASE-'!$K$2:$K$6808)-MIN(ROW('BASE-'!$C$2:$C$6808))+1,""),ROW()-15)),"")</f>
        <v/>
      </c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7" t="str">
        <f t="shared" si="10"/>
        <v/>
      </c>
      <c r="S191" s="28" t="str">
        <f t="shared" si="11"/>
        <v/>
      </c>
    </row>
    <row r="192" spans="1:19" x14ac:dyDescent="0.2">
      <c r="A192" s="24" t="str" cm="1">
        <f t="array" ref="A192">IFERROR(INDEX('BASE-'!$F$2:$F$6808,SMALL(IF(C$10='BASE-'!$C$2:$C$6808,ROW('BASE-'!$F$2:$F$6808)-MIN(ROW('BASE-'!$C$2:$C$6808))+1,""),ROW()-15)),"")</f>
        <v/>
      </c>
      <c r="B192" s="24" t="str" cm="1">
        <f t="array" ref="B192">IFERROR(INDEX('BASE-'!$D$2:$D$6808,SMALL(IF(C$10='BASE-'!$C$2:$C$6808,ROW('BASE-'!$D$2:$D$6808)-MIN(ROW('BASE-'!$C$2:$C$6808))+1,""),ROW()-15)),"")</f>
        <v/>
      </c>
      <c r="C192" s="24" t="str" cm="1">
        <f t="array" ref="C192">IFERROR(INDEX('BASE-'!$G$2:$G$6808,SMALL(IF(C$10='BASE-'!$C$2:$C$6808,ROW('BASE-'!$G$2:$G$6808)-MIN(ROW('BASE-'!$C$2:$C$6808))+1,""),ROW()-15)),"")</f>
        <v/>
      </c>
      <c r="D192" s="25" t="str" cm="1">
        <f t="array" ref="D192">IFERROR(INDEX('BASE-'!$H$2:$H$6808,SMALL(IF(C$10='BASE-'!$C$2:$C$6808,ROW('BASE-'!$H$2:$H$6808)-MIN(ROW('BASE-'!$C$2:$C$6808))+1,""),ROW()-15)),"")</f>
        <v/>
      </c>
      <c r="E192" s="25" t="str" cm="1">
        <f t="array" ref="E192">IFERROR(INDEX('BASE-'!$K$2:$K$6808,SMALL(IF(C$10='BASE-'!$C$2:$C$6808,ROW('BASE-'!$K$2:$K$6808)-MIN(ROW('BASE-'!$C$2:$C$6808))+1,""),ROW()-15)),"")</f>
        <v/>
      </c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7" t="str">
        <f t="shared" si="10"/>
        <v/>
      </c>
      <c r="S192" s="28" t="str">
        <f t="shared" si="11"/>
        <v/>
      </c>
    </row>
    <row r="193" spans="1:19" x14ac:dyDescent="0.2">
      <c r="A193" s="24" t="str" cm="1">
        <f t="array" ref="A193">IFERROR(INDEX('BASE-'!$F$2:$F$6808,SMALL(IF(C$10='BASE-'!$C$2:$C$6808,ROW('BASE-'!$F$2:$F$6808)-MIN(ROW('BASE-'!$C$2:$C$6808))+1,""),ROW()-15)),"")</f>
        <v/>
      </c>
      <c r="B193" s="24" t="str" cm="1">
        <f t="array" ref="B193">IFERROR(INDEX('BASE-'!$D$2:$D$6808,SMALL(IF(C$10='BASE-'!$C$2:$C$6808,ROW('BASE-'!$D$2:$D$6808)-MIN(ROW('BASE-'!$C$2:$C$6808))+1,""),ROW()-15)),"")</f>
        <v/>
      </c>
      <c r="C193" s="24" t="str" cm="1">
        <f t="array" ref="C193">IFERROR(INDEX('BASE-'!$G$2:$G$6808,SMALL(IF(C$10='BASE-'!$C$2:$C$6808,ROW('BASE-'!$G$2:$G$6808)-MIN(ROW('BASE-'!$C$2:$C$6808))+1,""),ROW()-15)),"")</f>
        <v/>
      </c>
      <c r="D193" s="25" t="str" cm="1">
        <f t="array" ref="D193">IFERROR(INDEX('BASE-'!$H$2:$H$6808,SMALL(IF(C$10='BASE-'!$C$2:$C$6808,ROW('BASE-'!$H$2:$H$6808)-MIN(ROW('BASE-'!$C$2:$C$6808))+1,""),ROW()-15)),"")</f>
        <v/>
      </c>
      <c r="E193" s="25" t="str" cm="1">
        <f t="array" ref="E193">IFERROR(INDEX('BASE-'!$K$2:$K$6808,SMALL(IF(C$10='BASE-'!$C$2:$C$6808,ROW('BASE-'!$K$2:$K$6808)-MIN(ROW('BASE-'!$C$2:$C$6808))+1,""),ROW()-15)),"")</f>
        <v/>
      </c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7" t="str">
        <f t="shared" si="10"/>
        <v/>
      </c>
      <c r="S193" s="28" t="str">
        <f t="shared" si="11"/>
        <v/>
      </c>
    </row>
    <row r="194" spans="1:19" x14ac:dyDescent="0.2">
      <c r="A194" s="24" t="str" cm="1">
        <f t="array" ref="A194">IFERROR(INDEX('BASE-'!$F$2:$F$6808,SMALL(IF(C$10='BASE-'!$C$2:$C$6808,ROW('BASE-'!$F$2:$F$6808)-MIN(ROW('BASE-'!$C$2:$C$6808))+1,""),ROW()-15)),"")</f>
        <v/>
      </c>
      <c r="B194" s="24" t="str" cm="1">
        <f t="array" ref="B194">IFERROR(INDEX('BASE-'!$D$2:$D$6808,SMALL(IF(C$10='BASE-'!$C$2:$C$6808,ROW('BASE-'!$D$2:$D$6808)-MIN(ROW('BASE-'!$C$2:$C$6808))+1,""),ROW()-15)),"")</f>
        <v/>
      </c>
      <c r="C194" s="24" t="str" cm="1">
        <f t="array" ref="C194">IFERROR(INDEX('BASE-'!$G$2:$G$6808,SMALL(IF(C$10='BASE-'!$C$2:$C$6808,ROW('BASE-'!$G$2:$G$6808)-MIN(ROW('BASE-'!$C$2:$C$6808))+1,""),ROW()-15)),"")</f>
        <v/>
      </c>
      <c r="D194" s="25" t="str" cm="1">
        <f t="array" ref="D194">IFERROR(INDEX('BASE-'!$H$2:$H$6808,SMALL(IF(C$10='BASE-'!$C$2:$C$6808,ROW('BASE-'!$H$2:$H$6808)-MIN(ROW('BASE-'!$C$2:$C$6808))+1,""),ROW()-15)),"")</f>
        <v/>
      </c>
      <c r="E194" s="25" t="str" cm="1">
        <f t="array" ref="E194">IFERROR(INDEX('BASE-'!$K$2:$K$6808,SMALL(IF(C$10='BASE-'!$C$2:$C$6808,ROW('BASE-'!$K$2:$K$6808)-MIN(ROW('BASE-'!$C$2:$C$6808))+1,""),ROW()-15)),"")</f>
        <v/>
      </c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7" t="str">
        <f t="shared" si="10"/>
        <v/>
      </c>
      <c r="S194" s="28" t="str">
        <f t="shared" si="11"/>
        <v/>
      </c>
    </row>
    <row r="195" spans="1:19" x14ac:dyDescent="0.2">
      <c r="A195" s="24" t="str" cm="1">
        <f t="array" ref="A195">IFERROR(INDEX('BASE-'!$F$2:$F$6808,SMALL(IF(C$10='BASE-'!$C$2:$C$6808,ROW('BASE-'!$F$2:$F$6808)-MIN(ROW('BASE-'!$C$2:$C$6808))+1,""),ROW()-15)),"")</f>
        <v/>
      </c>
      <c r="B195" s="24" t="str" cm="1">
        <f t="array" ref="B195">IFERROR(INDEX('BASE-'!$D$2:$D$6808,SMALL(IF(C$10='BASE-'!$C$2:$C$6808,ROW('BASE-'!$D$2:$D$6808)-MIN(ROW('BASE-'!$C$2:$C$6808))+1,""),ROW()-15)),"")</f>
        <v/>
      </c>
      <c r="C195" s="24" t="str" cm="1">
        <f t="array" ref="C195">IFERROR(INDEX('BASE-'!$G$2:$G$6808,SMALL(IF(C$10='BASE-'!$C$2:$C$6808,ROW('BASE-'!$G$2:$G$6808)-MIN(ROW('BASE-'!$C$2:$C$6808))+1,""),ROW()-15)),"")</f>
        <v/>
      </c>
      <c r="D195" s="25" t="str" cm="1">
        <f t="array" ref="D195">IFERROR(INDEX('BASE-'!$H$2:$H$6808,SMALL(IF(C$10='BASE-'!$C$2:$C$6808,ROW('BASE-'!$H$2:$H$6808)-MIN(ROW('BASE-'!$C$2:$C$6808))+1,""),ROW()-15)),"")</f>
        <v/>
      </c>
      <c r="E195" s="25" t="str" cm="1">
        <f t="array" ref="E195">IFERROR(INDEX('BASE-'!$K$2:$K$6808,SMALL(IF(C$10='BASE-'!$C$2:$C$6808,ROW('BASE-'!$K$2:$K$6808)-MIN(ROW('BASE-'!$C$2:$C$6808))+1,""),ROW()-15)),"")</f>
        <v/>
      </c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7" t="str">
        <f t="shared" si="10"/>
        <v/>
      </c>
      <c r="S195" s="28" t="str">
        <f t="shared" si="11"/>
        <v/>
      </c>
    </row>
    <row r="196" spans="1:19" x14ac:dyDescent="0.2">
      <c r="A196" s="24" t="str" cm="1">
        <f t="array" ref="A196">IFERROR(INDEX('BASE-'!$F$2:$F$6808,SMALL(IF(C$10='BASE-'!$C$2:$C$6808,ROW('BASE-'!$F$2:$F$6808)-MIN(ROW('BASE-'!$C$2:$C$6808))+1,""),ROW()-15)),"")</f>
        <v/>
      </c>
      <c r="B196" s="24" t="str" cm="1">
        <f t="array" ref="B196">IFERROR(INDEX('BASE-'!$D$2:$D$6808,SMALL(IF(C$10='BASE-'!$C$2:$C$6808,ROW('BASE-'!$D$2:$D$6808)-MIN(ROW('BASE-'!$C$2:$C$6808))+1,""),ROW()-15)),"")</f>
        <v/>
      </c>
      <c r="C196" s="24" t="str" cm="1">
        <f t="array" ref="C196">IFERROR(INDEX('BASE-'!$G$2:$G$6808,SMALL(IF(C$10='BASE-'!$C$2:$C$6808,ROW('BASE-'!$G$2:$G$6808)-MIN(ROW('BASE-'!$C$2:$C$6808))+1,""),ROW()-15)),"")</f>
        <v/>
      </c>
      <c r="D196" s="25" t="str" cm="1">
        <f t="array" ref="D196">IFERROR(INDEX('BASE-'!$H$2:$H$6808,SMALL(IF(C$10='BASE-'!$C$2:$C$6808,ROW('BASE-'!$H$2:$H$6808)-MIN(ROW('BASE-'!$C$2:$C$6808))+1,""),ROW()-15)),"")</f>
        <v/>
      </c>
      <c r="E196" s="25" t="str" cm="1">
        <f t="array" ref="E196">IFERROR(INDEX('BASE-'!$K$2:$K$6808,SMALL(IF(C$10='BASE-'!$C$2:$C$6808,ROW('BASE-'!$K$2:$K$6808)-MIN(ROW('BASE-'!$C$2:$C$6808))+1,""),ROW()-15)),"")</f>
        <v/>
      </c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7" t="str">
        <f t="shared" si="10"/>
        <v/>
      </c>
      <c r="S196" s="28" t="str">
        <f t="shared" si="11"/>
        <v/>
      </c>
    </row>
    <row r="197" spans="1:19" x14ac:dyDescent="0.2">
      <c r="A197" s="24" t="str" cm="1">
        <f t="array" ref="A197">IFERROR(INDEX('BASE-'!$F$2:$F$6808,SMALL(IF(C$10='BASE-'!$C$2:$C$6808,ROW('BASE-'!$F$2:$F$6808)-MIN(ROW('BASE-'!$C$2:$C$6808))+1,""),ROW()-15)),"")</f>
        <v/>
      </c>
      <c r="B197" s="24" t="str" cm="1">
        <f t="array" ref="B197">IFERROR(INDEX('BASE-'!$D$2:$D$6808,SMALL(IF(C$10='BASE-'!$C$2:$C$6808,ROW('BASE-'!$D$2:$D$6808)-MIN(ROW('BASE-'!$C$2:$C$6808))+1,""),ROW()-15)),"")</f>
        <v/>
      </c>
      <c r="C197" s="24" t="str" cm="1">
        <f t="array" ref="C197">IFERROR(INDEX('BASE-'!$G$2:$G$6808,SMALL(IF(C$10='BASE-'!$C$2:$C$6808,ROW('BASE-'!$G$2:$G$6808)-MIN(ROW('BASE-'!$C$2:$C$6808))+1,""),ROW()-15)),"")</f>
        <v/>
      </c>
      <c r="D197" s="25" t="str" cm="1">
        <f t="array" ref="D197">IFERROR(INDEX('BASE-'!$H$2:$H$6808,SMALL(IF(C$10='BASE-'!$C$2:$C$6808,ROW('BASE-'!$H$2:$H$6808)-MIN(ROW('BASE-'!$C$2:$C$6808))+1,""),ROW()-15)),"")</f>
        <v/>
      </c>
      <c r="E197" s="25" t="str" cm="1">
        <f t="array" ref="E197">IFERROR(INDEX('BASE-'!$K$2:$K$6808,SMALL(IF(C$10='BASE-'!$C$2:$C$6808,ROW('BASE-'!$K$2:$K$6808)-MIN(ROW('BASE-'!$C$2:$C$6808))+1,""),ROW()-15)),"")</f>
        <v/>
      </c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7" t="str">
        <f t="shared" si="10"/>
        <v/>
      </c>
      <c r="S197" s="28" t="str">
        <f t="shared" si="11"/>
        <v/>
      </c>
    </row>
    <row r="198" spans="1:19" x14ac:dyDescent="0.2">
      <c r="A198" s="24" t="str" cm="1">
        <f t="array" ref="A198">IFERROR(INDEX('BASE-'!$F$2:$F$6808,SMALL(IF(C$10='BASE-'!$C$2:$C$6808,ROW('BASE-'!$F$2:$F$6808)-MIN(ROW('BASE-'!$C$2:$C$6808))+1,""),ROW()-15)),"")</f>
        <v/>
      </c>
      <c r="B198" s="24" t="str" cm="1">
        <f t="array" ref="B198">IFERROR(INDEX('BASE-'!$D$2:$D$6808,SMALL(IF(C$10='BASE-'!$C$2:$C$6808,ROW('BASE-'!$D$2:$D$6808)-MIN(ROW('BASE-'!$C$2:$C$6808))+1,""),ROW()-15)),"")</f>
        <v/>
      </c>
      <c r="C198" s="24" t="str" cm="1">
        <f t="array" ref="C198">IFERROR(INDEX('BASE-'!$G$2:$G$6808,SMALL(IF(C$10='BASE-'!$C$2:$C$6808,ROW('BASE-'!$G$2:$G$6808)-MIN(ROW('BASE-'!$C$2:$C$6808))+1,""),ROW()-15)),"")</f>
        <v/>
      </c>
      <c r="D198" s="25" t="str" cm="1">
        <f t="array" ref="D198">IFERROR(INDEX('BASE-'!$H$2:$H$6808,SMALL(IF(C$10='BASE-'!$C$2:$C$6808,ROW('BASE-'!$H$2:$H$6808)-MIN(ROW('BASE-'!$C$2:$C$6808))+1,""),ROW()-15)),"")</f>
        <v/>
      </c>
      <c r="E198" s="25" t="str" cm="1">
        <f t="array" ref="E198">IFERROR(INDEX('BASE-'!$K$2:$K$6808,SMALL(IF(C$10='BASE-'!$C$2:$C$6808,ROW('BASE-'!$K$2:$K$6808)-MIN(ROW('BASE-'!$C$2:$C$6808))+1,""),ROW()-15)),"")</f>
        <v/>
      </c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7" t="str">
        <f t="shared" si="10"/>
        <v/>
      </c>
      <c r="S198" s="28" t="str">
        <f t="shared" si="11"/>
        <v/>
      </c>
    </row>
    <row r="199" spans="1:19" x14ac:dyDescent="0.2">
      <c r="A199" s="24" t="str" cm="1">
        <f t="array" ref="A199">IFERROR(INDEX('BASE-'!$F$2:$F$6808,SMALL(IF(C$10='BASE-'!$C$2:$C$6808,ROW('BASE-'!$F$2:$F$6808)-MIN(ROW('BASE-'!$C$2:$C$6808))+1,""),ROW()-15)),"")</f>
        <v/>
      </c>
      <c r="B199" s="24" t="str" cm="1">
        <f t="array" ref="B199">IFERROR(INDEX('BASE-'!$D$2:$D$6808,SMALL(IF(C$10='BASE-'!$C$2:$C$6808,ROW('BASE-'!$D$2:$D$6808)-MIN(ROW('BASE-'!$C$2:$C$6808))+1,""),ROW()-15)),"")</f>
        <v/>
      </c>
      <c r="C199" s="24" t="str" cm="1">
        <f t="array" ref="C199">IFERROR(INDEX('BASE-'!$G$2:$G$6808,SMALL(IF(C$10='BASE-'!$C$2:$C$6808,ROW('BASE-'!$G$2:$G$6808)-MIN(ROW('BASE-'!$C$2:$C$6808))+1,""),ROW()-15)),"")</f>
        <v/>
      </c>
      <c r="D199" s="25" t="str" cm="1">
        <f t="array" ref="D199">IFERROR(INDEX('BASE-'!$H$2:$H$6808,SMALL(IF(C$10='BASE-'!$C$2:$C$6808,ROW('BASE-'!$H$2:$H$6808)-MIN(ROW('BASE-'!$C$2:$C$6808))+1,""),ROW()-15)),"")</f>
        <v/>
      </c>
      <c r="E199" s="25" t="str" cm="1">
        <f t="array" ref="E199">IFERROR(INDEX('BASE-'!$K$2:$K$6808,SMALL(IF(C$10='BASE-'!$C$2:$C$6808,ROW('BASE-'!$K$2:$K$6808)-MIN(ROW('BASE-'!$C$2:$C$6808))+1,""),ROW()-15)),"")</f>
        <v/>
      </c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7" t="str">
        <f t="shared" si="10"/>
        <v/>
      </c>
      <c r="S199" s="28" t="str">
        <f t="shared" si="11"/>
        <v/>
      </c>
    </row>
    <row r="200" spans="1:19" x14ac:dyDescent="0.2">
      <c r="A200" s="24" t="str" cm="1">
        <f t="array" ref="A200">IFERROR(INDEX('BASE-'!$F$2:$F$6808,SMALL(IF(C$10='BASE-'!$C$2:$C$6808,ROW('BASE-'!$F$2:$F$6808)-MIN(ROW('BASE-'!$C$2:$C$6808))+1,""),ROW()-15)),"")</f>
        <v/>
      </c>
      <c r="B200" s="24" t="str" cm="1">
        <f t="array" ref="B200">IFERROR(INDEX('BASE-'!$D$2:$D$6808,SMALL(IF(C$10='BASE-'!$C$2:$C$6808,ROW('BASE-'!$D$2:$D$6808)-MIN(ROW('BASE-'!$C$2:$C$6808))+1,""),ROW()-15)),"")</f>
        <v/>
      </c>
      <c r="C200" s="24" t="str" cm="1">
        <f t="array" ref="C200">IFERROR(INDEX('BASE-'!$G$2:$G$6808,SMALL(IF(C$10='BASE-'!$C$2:$C$6808,ROW('BASE-'!$G$2:$G$6808)-MIN(ROW('BASE-'!$C$2:$C$6808))+1,""),ROW()-15)),"")</f>
        <v/>
      </c>
      <c r="D200" s="25" t="str" cm="1">
        <f t="array" ref="D200">IFERROR(INDEX('BASE-'!$H$2:$H$6808,SMALL(IF(C$10='BASE-'!$C$2:$C$6808,ROW('BASE-'!$H$2:$H$6808)-MIN(ROW('BASE-'!$C$2:$C$6808))+1,""),ROW()-15)),"")</f>
        <v/>
      </c>
      <c r="E200" s="25" t="str" cm="1">
        <f t="array" ref="E200">IFERROR(INDEX('BASE-'!$K$2:$K$6808,SMALL(IF(C$10='BASE-'!$C$2:$C$6808,ROW('BASE-'!$K$2:$K$6808)-MIN(ROW('BASE-'!$C$2:$C$6808))+1,""),ROW()-15)),"")</f>
        <v/>
      </c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7" t="str">
        <f t="shared" si="10"/>
        <v/>
      </c>
      <c r="S200" s="28" t="str">
        <f t="shared" si="11"/>
        <v/>
      </c>
    </row>
    <row r="201" spans="1:19" x14ac:dyDescent="0.2">
      <c r="A201" s="24" t="str" cm="1">
        <f t="array" ref="A201">IFERROR(INDEX('BASE-'!$F$2:$F$6808,SMALL(IF(C$10='BASE-'!$C$2:$C$6808,ROW('BASE-'!$F$2:$F$6808)-MIN(ROW('BASE-'!$C$2:$C$6808))+1,""),ROW()-15)),"")</f>
        <v/>
      </c>
      <c r="B201" s="24" t="str" cm="1">
        <f t="array" ref="B201">IFERROR(INDEX('BASE-'!$D$2:$D$6808,SMALL(IF(C$10='BASE-'!$C$2:$C$6808,ROW('BASE-'!$D$2:$D$6808)-MIN(ROW('BASE-'!$C$2:$C$6808))+1,""),ROW()-15)),"")</f>
        <v/>
      </c>
      <c r="C201" s="24" t="str" cm="1">
        <f t="array" ref="C201">IFERROR(INDEX('BASE-'!$G$2:$G$6808,SMALL(IF(C$10='BASE-'!$C$2:$C$6808,ROW('BASE-'!$G$2:$G$6808)-MIN(ROW('BASE-'!$C$2:$C$6808))+1,""),ROW()-15)),"")</f>
        <v/>
      </c>
      <c r="D201" s="25" t="str" cm="1">
        <f t="array" ref="D201">IFERROR(INDEX('BASE-'!$H$2:$H$6808,SMALL(IF(C$10='BASE-'!$C$2:$C$6808,ROW('BASE-'!$H$2:$H$6808)-MIN(ROW('BASE-'!$C$2:$C$6808))+1,""),ROW()-15)),"")</f>
        <v/>
      </c>
      <c r="E201" s="25" t="str" cm="1">
        <f t="array" ref="E201">IFERROR(INDEX('BASE-'!$K$2:$K$6808,SMALL(IF(C$10='BASE-'!$C$2:$C$6808,ROW('BASE-'!$K$2:$K$6808)-MIN(ROW('BASE-'!$C$2:$C$6808))+1,""),ROW()-15)),"")</f>
        <v/>
      </c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7" t="str">
        <f t="shared" si="10"/>
        <v/>
      </c>
      <c r="S201" s="28" t="str">
        <f t="shared" si="11"/>
        <v/>
      </c>
    </row>
    <row r="202" spans="1:19" x14ac:dyDescent="0.2">
      <c r="A202" s="24" t="str" cm="1">
        <f t="array" ref="A202">IFERROR(INDEX('BASE-'!$F$2:$F$6808,SMALL(IF(C$10='BASE-'!$C$2:$C$6808,ROW('BASE-'!$F$2:$F$6808)-MIN(ROW('BASE-'!$C$2:$C$6808))+1,""),ROW()-15)),"")</f>
        <v/>
      </c>
      <c r="B202" s="24" t="str" cm="1">
        <f t="array" ref="B202">IFERROR(INDEX('BASE-'!$D$2:$D$6808,SMALL(IF(C$10='BASE-'!$C$2:$C$6808,ROW('BASE-'!$D$2:$D$6808)-MIN(ROW('BASE-'!$C$2:$C$6808))+1,""),ROW()-15)),"")</f>
        <v/>
      </c>
      <c r="C202" s="24" t="str" cm="1">
        <f t="array" ref="C202">IFERROR(INDEX('BASE-'!$G$2:$G$6808,SMALL(IF(C$10='BASE-'!$C$2:$C$6808,ROW('BASE-'!$G$2:$G$6808)-MIN(ROW('BASE-'!$C$2:$C$6808))+1,""),ROW()-15)),"")</f>
        <v/>
      </c>
      <c r="D202" s="25" t="str" cm="1">
        <f t="array" ref="D202">IFERROR(INDEX('BASE-'!$H$2:$H$6808,SMALL(IF(C$10='BASE-'!$C$2:$C$6808,ROW('BASE-'!$H$2:$H$6808)-MIN(ROW('BASE-'!$C$2:$C$6808))+1,""),ROW()-15)),"")</f>
        <v/>
      </c>
      <c r="E202" s="25" t="str" cm="1">
        <f t="array" ref="E202">IFERROR(INDEX('BASE-'!$K$2:$K$6808,SMALL(IF(C$10='BASE-'!$C$2:$C$6808,ROW('BASE-'!$K$2:$K$6808)-MIN(ROW('BASE-'!$C$2:$C$6808))+1,""),ROW()-15)),"")</f>
        <v/>
      </c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7" t="str">
        <f t="shared" si="10"/>
        <v/>
      </c>
      <c r="S202" s="28" t="str">
        <f t="shared" si="11"/>
        <v/>
      </c>
    </row>
    <row r="203" spans="1:19" x14ac:dyDescent="0.2">
      <c r="A203" s="24" t="str" cm="1">
        <f t="array" ref="A203">IFERROR(INDEX('BASE-'!$F$2:$F$6808,SMALL(IF(C$10='BASE-'!$C$2:$C$6808,ROW('BASE-'!$F$2:$F$6808)-MIN(ROW('BASE-'!$C$2:$C$6808))+1,""),ROW()-15)),"")</f>
        <v/>
      </c>
      <c r="B203" s="24" t="str" cm="1">
        <f t="array" ref="B203">IFERROR(INDEX('BASE-'!$D$2:$D$6808,SMALL(IF(C$10='BASE-'!$C$2:$C$6808,ROW('BASE-'!$D$2:$D$6808)-MIN(ROW('BASE-'!$C$2:$C$6808))+1,""),ROW()-15)),"")</f>
        <v/>
      </c>
      <c r="C203" s="24" t="str" cm="1">
        <f t="array" ref="C203">IFERROR(INDEX('BASE-'!$G$2:$G$6808,SMALL(IF(C$10='BASE-'!$C$2:$C$6808,ROW('BASE-'!$G$2:$G$6808)-MIN(ROW('BASE-'!$C$2:$C$6808))+1,""),ROW()-15)),"")</f>
        <v/>
      </c>
      <c r="D203" s="25" t="str" cm="1">
        <f t="array" ref="D203">IFERROR(INDEX('BASE-'!$H$2:$H$6808,SMALL(IF(C$10='BASE-'!$C$2:$C$6808,ROW('BASE-'!$H$2:$H$6808)-MIN(ROW('BASE-'!$C$2:$C$6808))+1,""),ROW()-15)),"")</f>
        <v/>
      </c>
      <c r="E203" s="25" t="str" cm="1">
        <f t="array" ref="E203">IFERROR(INDEX('BASE-'!$K$2:$K$6808,SMALL(IF(C$10='BASE-'!$C$2:$C$6808,ROW('BASE-'!$K$2:$K$6808)-MIN(ROW('BASE-'!$C$2:$C$6808))+1,""),ROW()-15)),"")</f>
        <v/>
      </c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7" t="str">
        <f t="shared" si="10"/>
        <v/>
      </c>
      <c r="S203" s="28" t="str">
        <f t="shared" si="11"/>
        <v/>
      </c>
    </row>
    <row r="204" spans="1:19" x14ac:dyDescent="0.2">
      <c r="A204" s="24" t="str" cm="1">
        <f t="array" ref="A204">IFERROR(INDEX('BASE-'!$F$2:$F$6808,SMALL(IF(C$10='BASE-'!$C$2:$C$6808,ROW('BASE-'!$F$2:$F$6808)-MIN(ROW('BASE-'!$C$2:$C$6808))+1,""),ROW()-15)),"")</f>
        <v/>
      </c>
      <c r="B204" s="24" t="str" cm="1">
        <f t="array" ref="B204">IFERROR(INDEX('BASE-'!$D$2:$D$6808,SMALL(IF(C$10='BASE-'!$C$2:$C$6808,ROW('BASE-'!$D$2:$D$6808)-MIN(ROW('BASE-'!$C$2:$C$6808))+1,""),ROW()-15)),"")</f>
        <v/>
      </c>
      <c r="C204" s="24" t="str" cm="1">
        <f t="array" ref="C204">IFERROR(INDEX('BASE-'!$G$2:$G$6808,SMALL(IF(C$10='BASE-'!$C$2:$C$6808,ROW('BASE-'!$G$2:$G$6808)-MIN(ROW('BASE-'!$C$2:$C$6808))+1,""),ROW()-15)),"")</f>
        <v/>
      </c>
      <c r="D204" s="25" t="str" cm="1">
        <f t="array" ref="D204">IFERROR(INDEX('BASE-'!$H$2:$H$6808,SMALL(IF(C$10='BASE-'!$C$2:$C$6808,ROW('BASE-'!$H$2:$H$6808)-MIN(ROW('BASE-'!$C$2:$C$6808))+1,""),ROW()-15)),"")</f>
        <v/>
      </c>
      <c r="E204" s="25" t="str" cm="1">
        <f t="array" ref="E204">IFERROR(INDEX('BASE-'!$K$2:$K$6808,SMALL(IF(C$10='BASE-'!$C$2:$C$6808,ROW('BASE-'!$K$2:$K$6808)-MIN(ROW('BASE-'!$C$2:$C$6808))+1,""),ROW()-15)),"")</f>
        <v/>
      </c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7" t="str">
        <f t="shared" si="10"/>
        <v/>
      </c>
      <c r="S204" s="28" t="str">
        <f t="shared" si="11"/>
        <v/>
      </c>
    </row>
    <row r="205" spans="1:19" x14ac:dyDescent="0.2">
      <c r="A205" s="24" t="str" cm="1">
        <f t="array" ref="A205">IFERROR(INDEX('BASE-'!$F$2:$F$6808,SMALL(IF(C$10='BASE-'!$C$2:$C$6808,ROW('BASE-'!$F$2:$F$6808)-MIN(ROW('BASE-'!$C$2:$C$6808))+1,""),ROW()-15)),"")</f>
        <v/>
      </c>
      <c r="B205" s="24" t="str" cm="1">
        <f t="array" ref="B205">IFERROR(INDEX('BASE-'!$D$2:$D$6808,SMALL(IF(C$10='BASE-'!$C$2:$C$6808,ROW('BASE-'!$D$2:$D$6808)-MIN(ROW('BASE-'!$C$2:$C$6808))+1,""),ROW()-15)),"")</f>
        <v/>
      </c>
      <c r="C205" s="24" t="str" cm="1">
        <f t="array" ref="C205">IFERROR(INDEX('BASE-'!$G$2:$G$6808,SMALL(IF(C$10='BASE-'!$C$2:$C$6808,ROW('BASE-'!$G$2:$G$6808)-MIN(ROW('BASE-'!$C$2:$C$6808))+1,""),ROW()-15)),"")</f>
        <v/>
      </c>
      <c r="D205" s="25" t="str" cm="1">
        <f t="array" ref="D205">IFERROR(INDEX('BASE-'!$H$2:$H$6808,SMALL(IF(C$10='BASE-'!$C$2:$C$6808,ROW('BASE-'!$H$2:$H$6808)-MIN(ROW('BASE-'!$C$2:$C$6808))+1,""),ROW()-15)),"")</f>
        <v/>
      </c>
      <c r="E205" s="25" t="str" cm="1">
        <f t="array" ref="E205">IFERROR(INDEX('BASE-'!$K$2:$K$6808,SMALL(IF(C$10='BASE-'!$C$2:$C$6808,ROW('BASE-'!$K$2:$K$6808)-MIN(ROW('BASE-'!$C$2:$C$6808))+1,""),ROW()-15)),"")</f>
        <v/>
      </c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7" t="str">
        <f t="shared" si="10"/>
        <v/>
      </c>
      <c r="S205" s="28" t="str">
        <f t="shared" si="11"/>
        <v/>
      </c>
    </row>
    <row r="206" spans="1:19" x14ac:dyDescent="0.2">
      <c r="A206" s="24" t="str" cm="1">
        <f t="array" ref="A206">IFERROR(INDEX('BASE-'!$F$2:$F$6808,SMALL(IF(C$10='BASE-'!$C$2:$C$6808,ROW('BASE-'!$F$2:$F$6808)-MIN(ROW('BASE-'!$C$2:$C$6808))+1,""),ROW()-15)),"")</f>
        <v/>
      </c>
      <c r="B206" s="24" t="str" cm="1">
        <f t="array" ref="B206">IFERROR(INDEX('BASE-'!$D$2:$D$6808,SMALL(IF(C$10='BASE-'!$C$2:$C$6808,ROW('BASE-'!$D$2:$D$6808)-MIN(ROW('BASE-'!$C$2:$C$6808))+1,""),ROW()-15)),"")</f>
        <v/>
      </c>
      <c r="C206" s="24" t="str" cm="1">
        <f t="array" ref="C206">IFERROR(INDEX('BASE-'!$G$2:$G$6808,SMALL(IF(C$10='BASE-'!$C$2:$C$6808,ROW('BASE-'!$G$2:$G$6808)-MIN(ROW('BASE-'!$C$2:$C$6808))+1,""),ROW()-15)),"")</f>
        <v/>
      </c>
      <c r="D206" s="25" t="str" cm="1">
        <f t="array" ref="D206">IFERROR(INDEX('BASE-'!$H$2:$H$6808,SMALL(IF(C$10='BASE-'!$C$2:$C$6808,ROW('BASE-'!$H$2:$H$6808)-MIN(ROW('BASE-'!$C$2:$C$6808))+1,""),ROW()-15)),"")</f>
        <v/>
      </c>
      <c r="E206" s="25" t="str" cm="1">
        <f t="array" ref="E206">IFERROR(INDEX('BASE-'!$K$2:$K$6808,SMALL(IF(C$10='BASE-'!$C$2:$C$6808,ROW('BASE-'!$K$2:$K$6808)-MIN(ROW('BASE-'!$C$2:$C$6808))+1,""),ROW()-15)),"")</f>
        <v/>
      </c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7" t="str">
        <f t="shared" si="10"/>
        <v/>
      </c>
      <c r="S206" s="28" t="str">
        <f t="shared" si="11"/>
        <v/>
      </c>
    </row>
    <row r="207" spans="1:19" x14ac:dyDescent="0.2">
      <c r="A207" s="7"/>
      <c r="B207" s="7"/>
      <c r="C207" s="7"/>
      <c r="D207" s="7"/>
      <c r="E207" s="7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7"/>
      <c r="S207" s="8"/>
    </row>
    <row r="208" spans="1:19" x14ac:dyDescent="0.2">
      <c r="A208" s="7"/>
      <c r="B208" s="7"/>
      <c r="C208" s="7"/>
      <c r="D208" s="7"/>
      <c r="E208" s="7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7"/>
      <c r="S208" s="8"/>
    </row>
    <row r="209" spans="1:19" x14ac:dyDescent="0.2">
      <c r="A209" s="7"/>
      <c r="B209" s="7"/>
      <c r="C209" s="7"/>
      <c r="D209" s="7"/>
      <c r="E209" s="7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7"/>
      <c r="S209" s="8"/>
    </row>
    <row r="210" spans="1:19" x14ac:dyDescent="0.2">
      <c r="A210" s="7"/>
      <c r="B210" s="7"/>
      <c r="C210" s="7"/>
      <c r="D210" s="7"/>
      <c r="E210" s="7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7"/>
      <c r="S210" s="8"/>
    </row>
    <row r="211" spans="1:19" x14ac:dyDescent="0.2">
      <c r="A211" s="7"/>
      <c r="B211" s="7"/>
      <c r="C211" s="7"/>
      <c r="D211" s="7"/>
      <c r="E211" s="7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7"/>
      <c r="S211" s="8"/>
    </row>
    <row r="212" spans="1:19" x14ac:dyDescent="0.2">
      <c r="A212" s="7"/>
      <c r="B212" s="7"/>
      <c r="C212" s="7"/>
      <c r="D212" s="7"/>
      <c r="E212" s="7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7"/>
      <c r="S212" s="8"/>
    </row>
    <row r="213" spans="1:19" x14ac:dyDescent="0.2">
      <c r="A213" s="7"/>
      <c r="B213" s="7"/>
      <c r="C213" s="7"/>
      <c r="D213" s="7"/>
      <c r="E213" s="7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7"/>
      <c r="S213" s="8"/>
    </row>
    <row r="214" spans="1:19" x14ac:dyDescent="0.2">
      <c r="A214" s="7"/>
      <c r="B214" s="7"/>
      <c r="C214" s="7"/>
      <c r="D214" s="7"/>
      <c r="E214" s="7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7"/>
      <c r="S214" s="8"/>
    </row>
    <row r="215" spans="1:19" x14ac:dyDescent="0.2">
      <c r="A215" s="7"/>
      <c r="B215" s="7"/>
      <c r="C215" s="7"/>
      <c r="D215" s="7"/>
      <c r="E215" s="7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7"/>
      <c r="S215" s="8"/>
    </row>
    <row r="216" spans="1:19" x14ac:dyDescent="0.2">
      <c r="A216" s="7"/>
      <c r="B216" s="7"/>
      <c r="C216" s="7"/>
      <c r="D216" s="7"/>
      <c r="E216" s="7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7"/>
      <c r="S216" s="8"/>
    </row>
    <row r="217" spans="1:19" x14ac:dyDescent="0.2">
      <c r="A217" s="7"/>
      <c r="B217" s="7"/>
      <c r="C217" s="7"/>
      <c r="D217" s="7"/>
      <c r="E217" s="7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7"/>
      <c r="S217" s="8"/>
    </row>
    <row r="218" spans="1:19" x14ac:dyDescent="0.2">
      <c r="A218" s="7"/>
      <c r="B218" s="7"/>
      <c r="C218" s="7"/>
      <c r="D218" s="7"/>
      <c r="E218" s="7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7"/>
      <c r="S218" s="8"/>
    </row>
    <row r="219" spans="1:19" x14ac:dyDescent="0.2">
      <c r="A219" s="7"/>
      <c r="B219" s="7"/>
      <c r="C219" s="7"/>
      <c r="D219" s="7"/>
      <c r="E219" s="7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7"/>
      <c r="S219" s="8"/>
    </row>
    <row r="220" spans="1:19" x14ac:dyDescent="0.2">
      <c r="A220" s="7"/>
      <c r="B220" s="7"/>
      <c r="C220" s="7"/>
      <c r="D220" s="7"/>
      <c r="E220" s="7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7"/>
      <c r="S220" s="8"/>
    </row>
    <row r="221" spans="1:19" x14ac:dyDescent="0.2">
      <c r="A221" s="7"/>
      <c r="B221" s="7"/>
      <c r="C221" s="7"/>
      <c r="D221" s="7"/>
      <c r="E221" s="7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7"/>
      <c r="S221" s="8"/>
    </row>
    <row r="222" spans="1:19" x14ac:dyDescent="0.2">
      <c r="A222" s="7"/>
      <c r="B222" s="7"/>
      <c r="C222" s="7"/>
      <c r="D222" s="7"/>
      <c r="E222" s="7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7"/>
      <c r="S222" s="8"/>
    </row>
    <row r="223" spans="1:19" x14ac:dyDescent="0.2">
      <c r="A223" s="7"/>
      <c r="B223" s="7"/>
      <c r="C223" s="7"/>
      <c r="D223" s="7"/>
      <c r="E223" s="7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7"/>
      <c r="S223" s="8"/>
    </row>
    <row r="224" spans="1:19" x14ac:dyDescent="0.2">
      <c r="A224" s="7"/>
      <c r="B224" s="7"/>
      <c r="C224" s="7"/>
      <c r="D224" s="7"/>
      <c r="E224" s="7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7"/>
      <c r="S224" s="8"/>
    </row>
    <row r="225" spans="1:19" x14ac:dyDescent="0.2">
      <c r="A225" s="7"/>
      <c r="B225" s="7"/>
      <c r="C225" s="7"/>
      <c r="D225" s="7"/>
      <c r="E225" s="7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7"/>
      <c r="S225" s="8"/>
    </row>
    <row r="226" spans="1:19" x14ac:dyDescent="0.2">
      <c r="A226" s="7"/>
      <c r="B226" s="7"/>
      <c r="C226" s="7"/>
      <c r="D226" s="7"/>
      <c r="E226" s="7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7"/>
      <c r="S226" s="8"/>
    </row>
    <row r="227" spans="1:19" x14ac:dyDescent="0.2">
      <c r="A227" s="7"/>
      <c r="B227" s="7"/>
      <c r="C227" s="7"/>
      <c r="D227" s="7"/>
      <c r="E227" s="7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7"/>
      <c r="S227" s="8"/>
    </row>
    <row r="228" spans="1:19" x14ac:dyDescent="0.2">
      <c r="A228" s="7"/>
      <c r="B228" s="7"/>
      <c r="C228" s="7"/>
      <c r="D228" s="7"/>
      <c r="E228" s="7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7"/>
      <c r="S228" s="8"/>
    </row>
    <row r="229" spans="1:19" x14ac:dyDescent="0.2">
      <c r="A229" s="7"/>
      <c r="B229" s="7"/>
      <c r="C229" s="7"/>
      <c r="D229" s="7"/>
      <c r="E229" s="7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7"/>
      <c r="S229" s="8"/>
    </row>
    <row r="230" spans="1:19" x14ac:dyDescent="0.2">
      <c r="A230" s="7"/>
      <c r="B230" s="7"/>
      <c r="C230" s="7"/>
      <c r="D230" s="7"/>
      <c r="E230" s="7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7"/>
      <c r="S230" s="8"/>
    </row>
    <row r="231" spans="1:19" x14ac:dyDescent="0.2">
      <c r="A231" s="7"/>
      <c r="B231" s="7"/>
      <c r="C231" s="7"/>
      <c r="D231" s="7"/>
      <c r="E231" s="7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7"/>
      <c r="S231" s="8"/>
    </row>
    <row r="232" spans="1:19" x14ac:dyDescent="0.2">
      <c r="A232" s="7"/>
      <c r="B232" s="7"/>
      <c r="C232" s="7"/>
      <c r="D232" s="7"/>
      <c r="E232" s="7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7"/>
      <c r="S232" s="8"/>
    </row>
    <row r="233" spans="1:19" x14ac:dyDescent="0.2">
      <c r="A233" s="7"/>
      <c r="B233" s="7"/>
      <c r="C233" s="7"/>
      <c r="D233" s="7"/>
      <c r="E233" s="7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7"/>
      <c r="S233" s="8"/>
    </row>
    <row r="234" spans="1:19" x14ac:dyDescent="0.2">
      <c r="A234" s="7"/>
      <c r="B234" s="7"/>
      <c r="C234" s="7"/>
      <c r="D234" s="7"/>
      <c r="E234" s="7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7"/>
      <c r="S234" s="8"/>
    </row>
    <row r="235" spans="1:19" x14ac:dyDescent="0.2">
      <c r="A235" s="7"/>
      <c r="B235" s="7"/>
      <c r="C235" s="7"/>
      <c r="D235" s="7"/>
      <c r="E235" s="7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7"/>
      <c r="S235" s="8"/>
    </row>
    <row r="236" spans="1:19" x14ac:dyDescent="0.2">
      <c r="A236" s="7"/>
      <c r="B236" s="7"/>
      <c r="C236" s="7"/>
      <c r="D236" s="7"/>
      <c r="E236" s="7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7"/>
      <c r="S236" s="8"/>
    </row>
    <row r="237" spans="1:19" x14ac:dyDescent="0.2">
      <c r="A237" s="7"/>
      <c r="B237" s="7"/>
      <c r="C237" s="7"/>
      <c r="D237" s="7"/>
      <c r="E237" s="7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7"/>
      <c r="S237" s="8"/>
    </row>
    <row r="238" spans="1:19" x14ac:dyDescent="0.2">
      <c r="A238" s="7"/>
      <c r="B238" s="7"/>
      <c r="C238" s="7"/>
      <c r="D238" s="7"/>
      <c r="E238" s="7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7"/>
      <c r="S238" s="8"/>
    </row>
    <row r="239" spans="1:19" x14ac:dyDescent="0.2">
      <c r="A239" s="7"/>
      <c r="B239" s="7"/>
      <c r="C239" s="7"/>
      <c r="D239" s="7"/>
      <c r="E239" s="7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7"/>
      <c r="S239" s="8"/>
    </row>
    <row r="240" spans="1:19" x14ac:dyDescent="0.2">
      <c r="A240" s="7"/>
      <c r="B240" s="7"/>
      <c r="C240" s="7"/>
      <c r="D240" s="7"/>
      <c r="E240" s="7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7"/>
      <c r="S240" s="8"/>
    </row>
    <row r="241" spans="1:19" x14ac:dyDescent="0.2">
      <c r="A241" s="7"/>
      <c r="B241" s="7"/>
      <c r="C241" s="7"/>
      <c r="D241" s="7"/>
      <c r="E241" s="7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7"/>
      <c r="S241" s="8"/>
    </row>
    <row r="242" spans="1:19" x14ac:dyDescent="0.2">
      <c r="A242" s="7"/>
      <c r="B242" s="7"/>
      <c r="C242" s="7"/>
      <c r="D242" s="7"/>
      <c r="E242" s="7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7"/>
      <c r="S242" s="8"/>
    </row>
    <row r="243" spans="1:19" x14ac:dyDescent="0.2">
      <c r="A243" s="7"/>
      <c r="B243" s="7"/>
      <c r="C243" s="7"/>
      <c r="D243" s="7"/>
      <c r="E243" s="7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7"/>
      <c r="S243" s="8"/>
    </row>
    <row r="244" spans="1:19" x14ac:dyDescent="0.2">
      <c r="A244" s="7"/>
      <c r="B244" s="7"/>
      <c r="C244" s="7"/>
      <c r="D244" s="7"/>
      <c r="E244" s="7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7"/>
      <c r="S244" s="8"/>
    </row>
    <row r="245" spans="1:19" x14ac:dyDescent="0.2">
      <c r="A245" s="7"/>
      <c r="B245" s="7"/>
      <c r="C245" s="7"/>
      <c r="D245" s="7"/>
      <c r="E245" s="7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7"/>
      <c r="S245" s="8"/>
    </row>
    <row r="246" spans="1:19" x14ac:dyDescent="0.2">
      <c r="A246" s="7"/>
      <c r="B246" s="7"/>
      <c r="C246" s="7"/>
      <c r="D246" s="7"/>
      <c r="E246" s="7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7"/>
      <c r="S246" s="8"/>
    </row>
    <row r="247" spans="1:19" x14ac:dyDescent="0.2">
      <c r="A247" s="7"/>
      <c r="B247" s="7"/>
      <c r="C247" s="7"/>
      <c r="D247" s="7"/>
      <c r="E247" s="7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7"/>
      <c r="S247" s="8"/>
    </row>
    <row r="248" spans="1:19" x14ac:dyDescent="0.2">
      <c r="A248" s="7"/>
      <c r="B248" s="7"/>
      <c r="C248" s="7"/>
      <c r="D248" s="7"/>
      <c r="E248" s="7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7"/>
      <c r="S248" s="8"/>
    </row>
    <row r="249" spans="1:19" x14ac:dyDescent="0.2">
      <c r="A249" s="7"/>
      <c r="B249" s="7"/>
      <c r="C249" s="7"/>
      <c r="D249" s="7"/>
      <c r="E249" s="7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7"/>
      <c r="S249" s="8"/>
    </row>
    <row r="250" spans="1:19" x14ac:dyDescent="0.2">
      <c r="A250" s="7"/>
      <c r="B250" s="7"/>
      <c r="C250" s="7"/>
      <c r="D250" s="7"/>
      <c r="E250" s="7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7"/>
      <c r="S250" s="8"/>
    </row>
    <row r="251" spans="1:19" x14ac:dyDescent="0.2">
      <c r="A251" s="7"/>
      <c r="B251" s="7"/>
      <c r="C251" s="7"/>
      <c r="D251" s="7"/>
      <c r="E251" s="7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7"/>
      <c r="S251" s="8"/>
    </row>
    <row r="252" spans="1:19" x14ac:dyDescent="0.2">
      <c r="A252" s="7"/>
      <c r="B252" s="7"/>
      <c r="C252" s="7"/>
      <c r="D252" s="7"/>
      <c r="E252" s="7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7"/>
      <c r="S252" s="8"/>
    </row>
    <row r="253" spans="1:19" x14ac:dyDescent="0.2">
      <c r="A253" s="7"/>
      <c r="B253" s="7"/>
      <c r="C253" s="7"/>
      <c r="D253" s="7"/>
      <c r="E253" s="7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7"/>
      <c r="S253" s="8"/>
    </row>
    <row r="254" spans="1:19" x14ac:dyDescent="0.2">
      <c r="A254" s="7"/>
      <c r="B254" s="7"/>
      <c r="C254" s="7"/>
      <c r="D254" s="7"/>
      <c r="E254" s="7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7"/>
      <c r="S254" s="8"/>
    </row>
    <row r="255" spans="1:19" x14ac:dyDescent="0.2">
      <c r="A255" s="7"/>
      <c r="B255" s="7"/>
      <c r="C255" s="7"/>
      <c r="D255" s="7"/>
      <c r="E255" s="7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7"/>
      <c r="S255" s="8"/>
    </row>
    <row r="256" spans="1:19" x14ac:dyDescent="0.2">
      <c r="A256" s="7"/>
      <c r="B256" s="7"/>
      <c r="C256" s="7"/>
      <c r="D256" s="7"/>
      <c r="E256" s="7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7"/>
      <c r="S256" s="8"/>
    </row>
    <row r="257" spans="1:19" x14ac:dyDescent="0.2">
      <c r="A257" s="7"/>
      <c r="B257" s="7"/>
      <c r="C257" s="7"/>
      <c r="D257" s="7"/>
      <c r="E257" s="7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7"/>
      <c r="S257" s="8"/>
    </row>
    <row r="258" spans="1:19" x14ac:dyDescent="0.2">
      <c r="A258" s="7"/>
      <c r="B258" s="7"/>
      <c r="C258" s="7"/>
      <c r="D258" s="7"/>
      <c r="E258" s="7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7"/>
      <c r="S258" s="8"/>
    </row>
    <row r="259" spans="1:19" x14ac:dyDescent="0.2">
      <c r="A259" s="7"/>
      <c r="B259" s="7"/>
      <c r="C259" s="7"/>
      <c r="D259" s="7"/>
      <c r="E259" s="7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7"/>
      <c r="S259" s="8"/>
    </row>
    <row r="260" spans="1:19" x14ac:dyDescent="0.2">
      <c r="A260" s="7"/>
      <c r="B260" s="7"/>
      <c r="C260" s="7"/>
      <c r="D260" s="7"/>
      <c r="E260" s="7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7"/>
      <c r="S260" s="8"/>
    </row>
    <row r="261" spans="1:19" x14ac:dyDescent="0.2">
      <c r="A261" s="7"/>
      <c r="B261" s="7"/>
      <c r="C261" s="7"/>
      <c r="D261" s="7"/>
      <c r="E261" s="7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7"/>
      <c r="S261" s="8"/>
    </row>
    <row r="262" spans="1:19" x14ac:dyDescent="0.2">
      <c r="A262" s="7"/>
      <c r="B262" s="7"/>
      <c r="C262" s="7"/>
      <c r="D262" s="7"/>
      <c r="E262" s="7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7"/>
      <c r="S262" s="8"/>
    </row>
    <row r="263" spans="1:19" x14ac:dyDescent="0.2">
      <c r="A263" s="7"/>
      <c r="B263" s="7"/>
      <c r="C263" s="7"/>
      <c r="D263" s="7"/>
      <c r="E263" s="7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7"/>
      <c r="S263" s="8"/>
    </row>
    <row r="264" spans="1:19" x14ac:dyDescent="0.2">
      <c r="A264" s="7"/>
      <c r="B264" s="7"/>
      <c r="C264" s="7"/>
      <c r="D264" s="7"/>
      <c r="E264" s="7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7"/>
      <c r="S264" s="8"/>
    </row>
    <row r="265" spans="1:19" x14ac:dyDescent="0.2">
      <c r="A265" s="7"/>
      <c r="B265" s="7"/>
      <c r="C265" s="7"/>
      <c r="D265" s="7"/>
      <c r="E265" s="7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7"/>
      <c r="S265" s="8"/>
    </row>
    <row r="266" spans="1:19" x14ac:dyDescent="0.2">
      <c r="A266" s="7"/>
      <c r="B266" s="7"/>
      <c r="C266" s="7"/>
      <c r="D266" s="7"/>
      <c r="E266" s="7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7"/>
      <c r="S266" s="8"/>
    </row>
    <row r="267" spans="1:19" x14ac:dyDescent="0.2">
      <c r="A267" s="7"/>
      <c r="B267" s="7"/>
      <c r="C267" s="7"/>
      <c r="D267" s="7"/>
      <c r="E267" s="7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7"/>
      <c r="S267" s="8"/>
    </row>
    <row r="268" spans="1:19" x14ac:dyDescent="0.2">
      <c r="A268" s="7"/>
      <c r="B268" s="7"/>
      <c r="C268" s="7"/>
      <c r="D268" s="7"/>
      <c r="E268" s="7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7"/>
      <c r="S268" s="8"/>
    </row>
    <row r="269" spans="1:19" x14ac:dyDescent="0.2">
      <c r="A269" s="7"/>
      <c r="B269" s="7"/>
      <c r="C269" s="7"/>
      <c r="D269" s="7"/>
      <c r="E269" s="7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7"/>
      <c r="S269" s="8"/>
    </row>
    <row r="270" spans="1:19" x14ac:dyDescent="0.2">
      <c r="A270" s="7"/>
      <c r="B270" s="7"/>
      <c r="C270" s="7"/>
      <c r="D270" s="7"/>
      <c r="E270" s="7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7"/>
      <c r="S270" s="8"/>
    </row>
    <row r="271" spans="1:19" x14ac:dyDescent="0.2">
      <c r="A271" s="7"/>
      <c r="B271" s="7"/>
      <c r="C271" s="7"/>
      <c r="D271" s="7"/>
      <c r="E271" s="7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7"/>
      <c r="S271" s="8"/>
    </row>
    <row r="272" spans="1:19" x14ac:dyDescent="0.2">
      <c r="A272" s="7"/>
      <c r="B272" s="7"/>
      <c r="C272" s="7"/>
      <c r="D272" s="7"/>
      <c r="E272" s="7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7"/>
      <c r="S272" s="8"/>
    </row>
    <row r="273" spans="1:19" x14ac:dyDescent="0.2">
      <c r="A273" s="7"/>
      <c r="B273" s="7"/>
      <c r="C273" s="7"/>
      <c r="D273" s="7"/>
      <c r="E273" s="7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7"/>
      <c r="S273" s="8"/>
    </row>
    <row r="274" spans="1:19" x14ac:dyDescent="0.2">
      <c r="A274" s="7"/>
      <c r="B274" s="7"/>
      <c r="C274" s="7"/>
      <c r="D274" s="7"/>
      <c r="E274" s="7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7"/>
      <c r="S274" s="8"/>
    </row>
    <row r="275" spans="1:19" x14ac:dyDescent="0.2">
      <c r="A275" s="7"/>
      <c r="B275" s="7"/>
      <c r="C275" s="7"/>
      <c r="D275" s="7"/>
      <c r="E275" s="7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7"/>
      <c r="S275" s="8"/>
    </row>
    <row r="276" spans="1:19" x14ac:dyDescent="0.2">
      <c r="A276" s="7"/>
      <c r="B276" s="7"/>
      <c r="C276" s="7"/>
      <c r="D276" s="7"/>
      <c r="E276" s="7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7"/>
      <c r="S276" s="8"/>
    </row>
    <row r="277" spans="1:19" x14ac:dyDescent="0.2">
      <c r="A277" s="7"/>
      <c r="B277" s="7"/>
      <c r="C277" s="7"/>
      <c r="D277" s="7"/>
      <c r="E277" s="7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7"/>
      <c r="S277" s="8"/>
    </row>
    <row r="278" spans="1:19" x14ac:dyDescent="0.2">
      <c r="A278" s="7"/>
      <c r="B278" s="7"/>
      <c r="C278" s="7"/>
      <c r="D278" s="7"/>
      <c r="E278" s="7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7"/>
      <c r="S278" s="8"/>
    </row>
    <row r="279" spans="1:19" x14ac:dyDescent="0.2">
      <c r="A279" s="7"/>
      <c r="B279" s="7"/>
      <c r="C279" s="7"/>
      <c r="D279" s="7"/>
      <c r="E279" s="7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7"/>
      <c r="S279" s="8"/>
    </row>
    <row r="280" spans="1:19" x14ac:dyDescent="0.2">
      <c r="A280" s="7"/>
      <c r="B280" s="7"/>
      <c r="C280" s="7"/>
      <c r="D280" s="7"/>
      <c r="E280" s="7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7"/>
      <c r="S280" s="8"/>
    </row>
    <row r="281" spans="1:19" x14ac:dyDescent="0.2">
      <c r="A281" s="7"/>
      <c r="B281" s="7"/>
      <c r="C281" s="7"/>
      <c r="D281" s="7"/>
      <c r="E281" s="7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7"/>
      <c r="S281" s="8"/>
    </row>
    <row r="282" spans="1:19" x14ac:dyDescent="0.2">
      <c r="A282" s="7"/>
      <c r="B282" s="7"/>
      <c r="C282" s="7"/>
      <c r="D282" s="7"/>
      <c r="E282" s="7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7"/>
      <c r="S282" s="8"/>
    </row>
    <row r="283" spans="1:19" x14ac:dyDescent="0.2">
      <c r="A283" s="7"/>
      <c r="B283" s="7"/>
      <c r="C283" s="7"/>
      <c r="D283" s="7"/>
      <c r="E283" s="7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7"/>
      <c r="S283" s="8"/>
    </row>
    <row r="284" spans="1:19" x14ac:dyDescent="0.2">
      <c r="A284" s="7"/>
      <c r="B284" s="7"/>
      <c r="C284" s="7"/>
      <c r="D284" s="7"/>
      <c r="E284" s="7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7"/>
      <c r="S284" s="8"/>
    </row>
    <row r="285" spans="1:19" x14ac:dyDescent="0.2">
      <c r="A285" s="7"/>
      <c r="B285" s="7"/>
      <c r="C285" s="7"/>
      <c r="D285" s="7"/>
      <c r="E285" s="7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7"/>
      <c r="S285" s="8"/>
    </row>
    <row r="286" spans="1:19" x14ac:dyDescent="0.2">
      <c r="A286" s="7"/>
      <c r="B286" s="7"/>
      <c r="C286" s="7"/>
      <c r="D286" s="7"/>
      <c r="E286" s="7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7"/>
      <c r="S286" s="8"/>
    </row>
    <row r="287" spans="1:19" x14ac:dyDescent="0.2">
      <c r="A287" s="7"/>
      <c r="B287" s="7"/>
      <c r="C287" s="7"/>
      <c r="D287" s="7"/>
      <c r="E287" s="7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7"/>
      <c r="S287" s="8"/>
    </row>
    <row r="288" spans="1:19" x14ac:dyDescent="0.2">
      <c r="A288" s="7"/>
      <c r="B288" s="7"/>
      <c r="C288" s="7"/>
      <c r="D288" s="7"/>
      <c r="E288" s="7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7"/>
      <c r="S288" s="8"/>
    </row>
    <row r="289" spans="1:19" x14ac:dyDescent="0.2">
      <c r="A289" s="7"/>
      <c r="B289" s="7"/>
      <c r="C289" s="7"/>
      <c r="D289" s="7"/>
      <c r="E289" s="7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7"/>
      <c r="S289" s="8"/>
    </row>
  </sheetData>
  <sheetProtection formatCells="0" formatColumns="0" formatRows="0"/>
  <autoFilter ref="A15:S206" xr:uid="{00000000-0009-0000-0000-000000000000}"/>
  <sortState xmlns:xlrd2="http://schemas.microsoft.com/office/spreadsheetml/2017/richdata2" ref="A10:C75">
    <sortCondition ref="C10"/>
  </sortState>
  <mergeCells count="13">
    <mergeCell ref="F9:J9"/>
    <mergeCell ref="C9:D9"/>
    <mergeCell ref="C10:D10"/>
    <mergeCell ref="C8:D8"/>
    <mergeCell ref="Q1:S1"/>
    <mergeCell ref="Q2:S2"/>
    <mergeCell ref="Q3:S3"/>
    <mergeCell ref="Q4:S4"/>
    <mergeCell ref="A1:A4"/>
    <mergeCell ref="B1:P1"/>
    <mergeCell ref="B2:P2"/>
    <mergeCell ref="B3:P3"/>
    <mergeCell ref="B4:P4"/>
  </mergeCells>
  <conditionalFormatting sqref="A16:E206">
    <cfRule type="cellIs" dxfId="16" priority="45" operator="greaterThan">
      <formula>0</formula>
    </cfRule>
    <cfRule type="containsBlanks" dxfId="15" priority="46" stopIfTrue="1">
      <formula>LEN(TRIM(A16))=0</formula>
    </cfRule>
  </conditionalFormatting>
  <conditionalFormatting sqref="E22:Q48 E49:I54 E55:F55 E56:Q206 H55:Q55">
    <cfRule type="containsBlanks" dxfId="14" priority="74" stopIfTrue="1">
      <formula>LEN(TRIM(E22))=0</formula>
    </cfRule>
  </conditionalFormatting>
  <conditionalFormatting sqref="E22:Q54 E55:F55 H55:Q55 E56:Q206">
    <cfRule type="cellIs" dxfId="13" priority="1" operator="greaterThan">
      <formula>0</formula>
    </cfRule>
  </conditionalFormatting>
  <conditionalFormatting sqref="F9:J9">
    <cfRule type="containsText" dxfId="12" priority="49" operator="containsText" text="PLANTILLA OK">
      <formula>NOT(ISERROR(SEARCH("PLANTILLA OK",F9)))</formula>
    </cfRule>
    <cfRule type="containsText" dxfId="11" priority="70" operator="containsText" text="PLANTILLA PENDIENTE POR DILIGENCIAR">
      <formula>NOT(ISERROR(SEARCH("PLANTILLA PENDIENTE POR DILIGENCIAR",F9)))</formula>
    </cfRule>
  </conditionalFormatting>
  <conditionalFormatting sqref="F16:Q16">
    <cfRule type="cellIs" dxfId="10" priority="3" operator="greaterThan">
      <formula>0</formula>
    </cfRule>
    <cfRule type="containsBlanks" dxfId="9" priority="4" stopIfTrue="1">
      <formula>LEN(TRIM(F16))=0</formula>
    </cfRule>
  </conditionalFormatting>
  <conditionalFormatting sqref="F17:Q21">
    <cfRule type="cellIs" dxfId="8" priority="52" operator="greaterThan">
      <formula>0</formula>
    </cfRule>
    <cfRule type="containsBlanks" dxfId="7" priority="53" stopIfTrue="1">
      <formula>LEN(TRIM(F17))=0</formula>
    </cfRule>
  </conditionalFormatting>
  <conditionalFormatting sqref="G17:Q21">
    <cfRule type="cellIs" dxfId="6" priority="50" operator="greaterThan">
      <formula>0</formula>
    </cfRule>
    <cfRule type="containsBlanks" dxfId="5" priority="51" stopIfTrue="1">
      <formula>LEN(TRIM(G17))=0</formula>
    </cfRule>
  </conditionalFormatting>
  <conditionalFormatting sqref="J49:Q54">
    <cfRule type="containsBlanks" dxfId="4" priority="2" stopIfTrue="1">
      <formula>LEN(TRIM(J49))=0</formula>
    </cfRule>
  </conditionalFormatting>
  <conditionalFormatting sqref="R16:R206">
    <cfRule type="containsBlanks" dxfId="3" priority="76" stopIfTrue="1">
      <formula>LEN(TRIM(R16))=0</formula>
    </cfRule>
  </conditionalFormatting>
  <conditionalFormatting sqref="R16:S206">
    <cfRule type="cellIs" dxfId="2" priority="72" operator="greaterThan">
      <formula>0</formula>
    </cfRule>
  </conditionalFormatting>
  <conditionalFormatting sqref="S16:S206">
    <cfRule type="containsText" dxfId="1" priority="71" operator="containsText" text="OK">
      <formula>NOT(ISERROR(SEARCH("OK",S16)))</formula>
    </cfRule>
    <cfRule type="containsBlanks" dxfId="0" priority="77">
      <formula>LEN(TRIM(S16))=0</formula>
    </cfRule>
  </conditionalFormatting>
  <dataValidations count="1">
    <dataValidation type="whole" operator="greaterThanOrEqual" allowBlank="1" showInputMessage="1" showErrorMessage="1" sqref="F56:Q1048576 H55:Q55 F55 F16:Q54" xr:uid="{00000000-0002-0000-0000-000000000000}">
      <formula1>0</formula1>
    </dataValidation>
  </dataValidations>
  <pageMargins left="0.7" right="0.7" top="0.75" bottom="0.75" header="0.3" footer="0.3"/>
  <pageSetup scale="1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Notas!$B$1:$B$27</xm:f>
          </x14:formula1>
          <xm:sqref>C10:D10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3"/>
  <sheetViews>
    <sheetView zoomScale="110" zoomScaleNormal="110" workbookViewId="0">
      <selection activeCell="G9" sqref="G9:I23"/>
    </sheetView>
  </sheetViews>
  <sheetFormatPr baseColWidth="10" defaultColWidth="11.42578125" defaultRowHeight="11.25" x14ac:dyDescent="0.2"/>
  <cols>
    <col min="1" max="1" width="23.7109375" style="35" customWidth="1"/>
    <col min="2" max="2" width="15" style="35" customWidth="1"/>
    <col min="3" max="3" width="16.85546875" style="35" customWidth="1"/>
    <col min="4" max="4" width="11.5703125" style="35" customWidth="1"/>
    <col min="5" max="5" width="13.5703125" style="35" customWidth="1"/>
    <col min="6" max="6" width="17.7109375" style="35" customWidth="1"/>
    <col min="7" max="7" width="11.5703125" style="35" bestFit="1" customWidth="1"/>
    <col min="8" max="8" width="16.85546875" style="35" customWidth="1"/>
    <col min="9" max="9" width="15.7109375" style="35" customWidth="1"/>
    <col min="10" max="16384" width="11.42578125" style="35"/>
  </cols>
  <sheetData>
    <row r="1" spans="1:9" x14ac:dyDescent="0.2">
      <c r="A1" s="75"/>
      <c r="B1" s="76"/>
      <c r="C1" s="76"/>
      <c r="D1" s="76"/>
      <c r="E1" s="77"/>
      <c r="F1" s="76"/>
      <c r="G1" s="34"/>
      <c r="H1" s="76"/>
      <c r="I1" s="76"/>
    </row>
    <row r="2" spans="1:9" x14ac:dyDescent="0.2">
      <c r="A2" s="100" t="s">
        <v>32</v>
      </c>
      <c r="B2" s="101"/>
      <c r="C2" s="101"/>
      <c r="D2" s="101"/>
      <c r="E2" s="101"/>
      <c r="F2" s="101"/>
      <c r="G2" s="101"/>
      <c r="H2" s="101"/>
      <c r="I2" s="101"/>
    </row>
    <row r="3" spans="1:9" ht="15" customHeight="1" x14ac:dyDescent="0.2">
      <c r="A3" s="36" t="s">
        <v>33</v>
      </c>
      <c r="B3" s="91" t="s">
        <v>34</v>
      </c>
      <c r="C3" s="92"/>
      <c r="D3" s="92"/>
      <c r="E3" s="92"/>
      <c r="F3" s="92"/>
      <c r="G3" s="92"/>
      <c r="H3" s="93"/>
      <c r="I3" s="36" t="s">
        <v>35</v>
      </c>
    </row>
    <row r="4" spans="1:9" ht="15" customHeight="1" x14ac:dyDescent="0.2">
      <c r="A4" s="31">
        <v>44774</v>
      </c>
      <c r="B4" s="94" t="s">
        <v>36</v>
      </c>
      <c r="C4" s="95"/>
      <c r="D4" s="95"/>
      <c r="E4" s="95"/>
      <c r="F4" s="95"/>
      <c r="G4" s="95"/>
      <c r="H4" s="96"/>
      <c r="I4" s="32" t="s">
        <v>37</v>
      </c>
    </row>
    <row r="5" spans="1:9" ht="39" customHeight="1" x14ac:dyDescent="0.2">
      <c r="A5" s="78">
        <v>45132</v>
      </c>
      <c r="B5" s="97" t="s">
        <v>38</v>
      </c>
      <c r="C5" s="98"/>
      <c r="D5" s="98"/>
      <c r="E5" s="98"/>
      <c r="F5" s="98"/>
      <c r="G5" s="98"/>
      <c r="H5" s="99"/>
      <c r="I5" s="33" t="s">
        <v>39</v>
      </c>
    </row>
    <row r="6" spans="1:9" x14ac:dyDescent="0.2">
      <c r="A6" s="76"/>
      <c r="B6" s="76"/>
      <c r="C6" s="76"/>
      <c r="D6" s="76"/>
      <c r="E6" s="76"/>
      <c r="F6" s="76"/>
      <c r="G6" s="76"/>
      <c r="H6" s="76"/>
      <c r="I6" s="76"/>
    </row>
    <row r="7" spans="1:9" ht="15" customHeight="1" x14ac:dyDescent="0.2">
      <c r="A7" s="102" t="s">
        <v>40</v>
      </c>
      <c r="B7" s="103"/>
      <c r="C7" s="103"/>
      <c r="D7" s="103"/>
      <c r="E7" s="103"/>
      <c r="F7" s="103"/>
      <c r="G7" s="103"/>
      <c r="H7" s="103"/>
      <c r="I7" s="103"/>
    </row>
    <row r="8" spans="1:9" ht="15" customHeight="1" x14ac:dyDescent="0.2">
      <c r="A8" s="90" t="s">
        <v>41</v>
      </c>
      <c r="B8" s="90"/>
      <c r="C8" s="90"/>
      <c r="D8" s="90" t="s">
        <v>42</v>
      </c>
      <c r="E8" s="90"/>
      <c r="F8" s="90"/>
      <c r="G8" s="90" t="s">
        <v>43</v>
      </c>
      <c r="H8" s="90"/>
      <c r="I8" s="90"/>
    </row>
    <row r="9" spans="1:9" ht="15" customHeight="1" x14ac:dyDescent="0.2">
      <c r="A9" s="89" t="s">
        <v>44</v>
      </c>
      <c r="B9" s="89"/>
      <c r="C9" s="89"/>
      <c r="D9" s="89" t="s">
        <v>45</v>
      </c>
      <c r="E9" s="89"/>
      <c r="F9" s="89"/>
      <c r="G9" s="89" t="s">
        <v>46</v>
      </c>
      <c r="H9" s="89"/>
      <c r="I9" s="89"/>
    </row>
    <row r="10" spans="1:9" x14ac:dyDescent="0.2">
      <c r="A10" s="89"/>
      <c r="B10" s="89"/>
      <c r="C10" s="89"/>
      <c r="D10" s="89"/>
      <c r="E10" s="89"/>
      <c r="F10" s="89"/>
      <c r="G10" s="89"/>
      <c r="H10" s="89"/>
      <c r="I10" s="89"/>
    </row>
    <row r="11" spans="1:9" x14ac:dyDescent="0.2">
      <c r="A11" s="89"/>
      <c r="B11" s="89"/>
      <c r="C11" s="89"/>
      <c r="D11" s="89"/>
      <c r="E11" s="89"/>
      <c r="F11" s="89"/>
      <c r="G11" s="89"/>
      <c r="H11" s="89"/>
      <c r="I11" s="89"/>
    </row>
    <row r="12" spans="1:9" ht="58.5" customHeight="1" x14ac:dyDescent="0.2">
      <c r="A12" s="89"/>
      <c r="B12" s="89"/>
      <c r="C12" s="89"/>
      <c r="D12" s="89"/>
      <c r="E12" s="89"/>
      <c r="F12" s="89"/>
      <c r="G12" s="89"/>
      <c r="H12" s="89"/>
      <c r="I12" s="89"/>
    </row>
    <row r="13" spans="1:9" ht="58.5" customHeight="1" x14ac:dyDescent="0.2">
      <c r="A13" s="89"/>
      <c r="B13" s="89"/>
      <c r="C13" s="89"/>
      <c r="D13" s="89"/>
      <c r="E13" s="89"/>
      <c r="F13" s="89"/>
      <c r="G13" s="89"/>
      <c r="H13" s="89"/>
      <c r="I13" s="89"/>
    </row>
    <row r="14" spans="1:9" ht="27.75" customHeight="1" x14ac:dyDescent="0.2">
      <c r="A14" s="89"/>
      <c r="B14" s="89"/>
      <c r="C14" s="89"/>
      <c r="D14" s="89"/>
      <c r="E14" s="89"/>
      <c r="F14" s="89"/>
      <c r="G14" s="89"/>
      <c r="H14" s="89"/>
      <c r="I14" s="89"/>
    </row>
    <row r="15" spans="1:9" x14ac:dyDescent="0.2">
      <c r="A15" s="89"/>
      <c r="B15" s="89"/>
      <c r="C15" s="89"/>
      <c r="D15" s="89"/>
      <c r="E15" s="89"/>
      <c r="F15" s="89"/>
      <c r="G15" s="89"/>
      <c r="H15" s="89"/>
      <c r="I15" s="89"/>
    </row>
    <row r="16" spans="1:9" x14ac:dyDescent="0.2">
      <c r="A16" s="89"/>
      <c r="B16" s="89"/>
      <c r="C16" s="89"/>
      <c r="D16" s="89"/>
      <c r="E16" s="89"/>
      <c r="F16" s="89"/>
      <c r="G16" s="89"/>
      <c r="H16" s="89"/>
      <c r="I16" s="89"/>
    </row>
    <row r="17" spans="1:9" ht="24.75" customHeight="1" x14ac:dyDescent="0.2">
      <c r="A17" s="89"/>
      <c r="B17" s="89"/>
      <c r="C17" s="89"/>
      <c r="D17" s="89"/>
      <c r="E17" s="89"/>
      <c r="F17" s="89"/>
      <c r="G17" s="89"/>
      <c r="H17" s="89"/>
      <c r="I17" s="89"/>
    </row>
    <row r="18" spans="1:9" x14ac:dyDescent="0.2">
      <c r="A18" s="89"/>
      <c r="B18" s="89"/>
      <c r="C18" s="89"/>
      <c r="D18" s="89"/>
      <c r="E18" s="89"/>
      <c r="F18" s="89"/>
      <c r="G18" s="89"/>
      <c r="H18" s="89"/>
      <c r="I18" s="89"/>
    </row>
    <row r="19" spans="1:9" x14ac:dyDescent="0.2">
      <c r="A19" s="89"/>
      <c r="B19" s="89"/>
      <c r="C19" s="89"/>
      <c r="D19" s="89"/>
      <c r="E19" s="89"/>
      <c r="F19" s="89"/>
      <c r="G19" s="89"/>
      <c r="H19" s="89"/>
      <c r="I19" s="89"/>
    </row>
    <row r="20" spans="1:9" x14ac:dyDescent="0.2">
      <c r="A20" s="89"/>
      <c r="B20" s="89"/>
      <c r="C20" s="89"/>
      <c r="D20" s="89"/>
      <c r="E20" s="89"/>
      <c r="F20" s="89"/>
      <c r="G20" s="89"/>
      <c r="H20" s="89"/>
      <c r="I20" s="89"/>
    </row>
    <row r="21" spans="1:9" x14ac:dyDescent="0.2">
      <c r="A21" s="89"/>
      <c r="B21" s="89"/>
      <c r="C21" s="89"/>
      <c r="D21" s="89"/>
      <c r="E21" s="89"/>
      <c r="F21" s="89"/>
      <c r="G21" s="89"/>
      <c r="H21" s="89"/>
      <c r="I21" s="89"/>
    </row>
    <row r="22" spans="1:9" x14ac:dyDescent="0.2">
      <c r="A22" s="89"/>
      <c r="B22" s="89"/>
      <c r="C22" s="89"/>
      <c r="D22" s="89"/>
      <c r="E22" s="89"/>
      <c r="F22" s="89"/>
      <c r="G22" s="89"/>
      <c r="H22" s="89"/>
      <c r="I22" s="89"/>
    </row>
    <row r="23" spans="1:9" x14ac:dyDescent="0.2">
      <c r="A23" s="89"/>
      <c r="B23" s="89"/>
      <c r="C23" s="89"/>
      <c r="D23" s="89"/>
      <c r="E23" s="89"/>
      <c r="F23" s="89"/>
      <c r="G23" s="89"/>
      <c r="H23" s="89"/>
      <c r="I23" s="89"/>
    </row>
  </sheetData>
  <mergeCells count="11">
    <mergeCell ref="B3:H3"/>
    <mergeCell ref="B4:H4"/>
    <mergeCell ref="B5:H5"/>
    <mergeCell ref="A2:I2"/>
    <mergeCell ref="A7:I7"/>
    <mergeCell ref="A9:C23"/>
    <mergeCell ref="D8:F8"/>
    <mergeCell ref="D9:F23"/>
    <mergeCell ref="G8:I8"/>
    <mergeCell ref="A8:C8"/>
    <mergeCell ref="G9:I23"/>
  </mergeCells>
  <pageMargins left="0.23622047244094488" right="0.23622047244094488" top="0.74803149606299213" bottom="0.74803149606299213" header="0.31496062992125984" footer="0.31496062992125984"/>
  <pageSetup paperSize="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1:Q37"/>
  <sheetViews>
    <sheetView workbookViewId="0">
      <selection activeCell="F19" sqref="F19"/>
    </sheetView>
  </sheetViews>
  <sheetFormatPr baseColWidth="10" defaultColWidth="11.42578125" defaultRowHeight="15" x14ac:dyDescent="0.25"/>
  <cols>
    <col min="5" max="5" width="17.85546875" bestFit="1" customWidth="1"/>
    <col min="6" max="6" width="16.85546875" style="44" bestFit="1" customWidth="1"/>
    <col min="7" max="8" width="16.85546875" bestFit="1" customWidth="1"/>
    <col min="9" max="17" width="14.140625" bestFit="1" customWidth="1"/>
  </cols>
  <sheetData>
    <row r="1" spans="5:17" x14ac:dyDescent="0.25">
      <c r="F1" s="44" t="s">
        <v>47</v>
      </c>
      <c r="G1" t="s">
        <v>48</v>
      </c>
      <c r="H1" t="s">
        <v>49</v>
      </c>
      <c r="I1" t="s">
        <v>50</v>
      </c>
      <c r="J1" t="s">
        <v>51</v>
      </c>
      <c r="K1" t="s">
        <v>52</v>
      </c>
      <c r="L1" t="s">
        <v>53</v>
      </c>
      <c r="M1" t="s">
        <v>54</v>
      </c>
      <c r="N1" t="s">
        <v>55</v>
      </c>
      <c r="O1" t="s">
        <v>56</v>
      </c>
      <c r="P1" t="s">
        <v>57</v>
      </c>
      <c r="Q1" t="s">
        <v>58</v>
      </c>
    </row>
    <row r="2" spans="5:17" x14ac:dyDescent="0.25">
      <c r="E2" s="44">
        <v>966795750</v>
      </c>
      <c r="F2" s="44">
        <f>+$E2/12</f>
        <v>80566312.5</v>
      </c>
      <c r="G2" s="44">
        <f t="shared" ref="G2:Q17" si="0">+$E2/12</f>
        <v>80566312.5</v>
      </c>
      <c r="H2" s="44">
        <f t="shared" si="0"/>
        <v>80566312.5</v>
      </c>
      <c r="I2" s="44">
        <f t="shared" si="0"/>
        <v>80566312.5</v>
      </c>
      <c r="J2" s="44">
        <f t="shared" si="0"/>
        <v>80566312.5</v>
      </c>
      <c r="K2" s="44">
        <f t="shared" si="0"/>
        <v>80566312.5</v>
      </c>
      <c r="L2" s="44">
        <f t="shared" si="0"/>
        <v>80566312.5</v>
      </c>
      <c r="M2" s="44">
        <f t="shared" si="0"/>
        <v>80566312.5</v>
      </c>
      <c r="N2" s="44">
        <f t="shared" si="0"/>
        <v>80566312.5</v>
      </c>
      <c r="O2" s="44">
        <f t="shared" si="0"/>
        <v>80566312.5</v>
      </c>
      <c r="P2" s="44">
        <f t="shared" si="0"/>
        <v>80566312.5</v>
      </c>
      <c r="Q2" s="44">
        <f t="shared" si="0"/>
        <v>80566312.5</v>
      </c>
    </row>
    <row r="3" spans="5:17" x14ac:dyDescent="0.25">
      <c r="E3" s="44">
        <v>1147569940</v>
      </c>
      <c r="F3" s="44">
        <f t="shared" ref="F3:H37" si="1">+$E3/12</f>
        <v>95630828.333333328</v>
      </c>
      <c r="G3" s="44">
        <f t="shared" si="0"/>
        <v>95630828.333333328</v>
      </c>
      <c r="H3" s="44">
        <f t="shared" si="0"/>
        <v>95630828.333333328</v>
      </c>
    </row>
    <row r="4" spans="5:17" x14ac:dyDescent="0.25">
      <c r="E4" s="44">
        <v>605169490</v>
      </c>
      <c r="F4" s="44">
        <f t="shared" si="1"/>
        <v>50430790.833333336</v>
      </c>
      <c r="G4" s="44">
        <f t="shared" si="0"/>
        <v>50430790.833333336</v>
      </c>
      <c r="H4" s="44">
        <f t="shared" si="0"/>
        <v>50430790.833333336</v>
      </c>
    </row>
    <row r="5" spans="5:17" x14ac:dyDescent="0.25">
      <c r="E5" s="44">
        <v>26500000</v>
      </c>
      <c r="F5" s="44">
        <f t="shared" si="1"/>
        <v>2208333.3333333335</v>
      </c>
      <c r="G5" s="44">
        <f t="shared" si="0"/>
        <v>2208333.3333333335</v>
      </c>
      <c r="H5" s="44">
        <f t="shared" si="0"/>
        <v>2208333.3333333335</v>
      </c>
    </row>
    <row r="6" spans="5:17" x14ac:dyDescent="0.25">
      <c r="E6" s="44">
        <v>3670000000</v>
      </c>
      <c r="F6" s="44">
        <f t="shared" si="1"/>
        <v>305833333.33333331</v>
      </c>
      <c r="G6" s="44">
        <f t="shared" si="0"/>
        <v>305833333.33333331</v>
      </c>
      <c r="H6" s="44">
        <f t="shared" si="0"/>
        <v>305833333.33333331</v>
      </c>
    </row>
    <row r="7" spans="5:17" x14ac:dyDescent="0.25">
      <c r="E7" s="44">
        <v>1000000000</v>
      </c>
      <c r="F7" s="44">
        <f t="shared" si="1"/>
        <v>83333333.333333328</v>
      </c>
      <c r="G7" s="44">
        <f t="shared" si="0"/>
        <v>83333333.333333328</v>
      </c>
      <c r="H7" s="44">
        <f t="shared" si="0"/>
        <v>83333333.333333328</v>
      </c>
    </row>
    <row r="8" spans="5:17" x14ac:dyDescent="0.25">
      <c r="E8" s="44">
        <v>5858907495</v>
      </c>
      <c r="F8" s="44">
        <f t="shared" si="1"/>
        <v>488242291.25</v>
      </c>
      <c r="G8" s="44">
        <f t="shared" si="0"/>
        <v>488242291.25</v>
      </c>
      <c r="H8" s="44">
        <f t="shared" si="0"/>
        <v>488242291.25</v>
      </c>
    </row>
    <row r="9" spans="5:17" x14ac:dyDescent="0.25">
      <c r="E9" s="44">
        <v>4669659836</v>
      </c>
      <c r="F9" s="44">
        <f t="shared" si="1"/>
        <v>389138319.66666669</v>
      </c>
      <c r="G9" s="44">
        <f t="shared" si="0"/>
        <v>389138319.66666669</v>
      </c>
      <c r="H9" s="44">
        <f t="shared" si="0"/>
        <v>389138319.66666669</v>
      </c>
    </row>
    <row r="10" spans="5:17" x14ac:dyDescent="0.25">
      <c r="E10" s="44">
        <v>84346895308</v>
      </c>
      <c r="F10" s="44">
        <f t="shared" si="1"/>
        <v>7028907942.333333</v>
      </c>
      <c r="G10" s="44">
        <f t="shared" si="0"/>
        <v>7028907942.333333</v>
      </c>
      <c r="H10" s="44">
        <f t="shared" si="0"/>
        <v>7028907942.333333</v>
      </c>
    </row>
    <row r="11" spans="5:17" x14ac:dyDescent="0.25">
      <c r="E11" s="44">
        <v>21704033025</v>
      </c>
      <c r="F11" s="44">
        <f t="shared" si="1"/>
        <v>1808669418.75</v>
      </c>
      <c r="G11" s="44">
        <f t="shared" si="0"/>
        <v>1808669418.75</v>
      </c>
      <c r="H11" s="44">
        <f t="shared" si="0"/>
        <v>1808669418.75</v>
      </c>
    </row>
    <row r="12" spans="5:17" x14ac:dyDescent="0.25">
      <c r="E12" s="44">
        <v>7929985625</v>
      </c>
      <c r="F12" s="44">
        <f t="shared" si="1"/>
        <v>660832135.41666663</v>
      </c>
      <c r="G12" s="44">
        <f t="shared" si="0"/>
        <v>660832135.41666663</v>
      </c>
      <c r="H12" s="44">
        <f t="shared" si="0"/>
        <v>660832135.41666663</v>
      </c>
    </row>
    <row r="13" spans="5:17" x14ac:dyDescent="0.25">
      <c r="E13" s="44">
        <v>2591834934</v>
      </c>
      <c r="F13" s="44">
        <f t="shared" si="1"/>
        <v>215986244.5</v>
      </c>
      <c r="G13" s="44">
        <f t="shared" si="0"/>
        <v>215986244.5</v>
      </c>
      <c r="H13" s="44">
        <f t="shared" si="0"/>
        <v>215986244.5</v>
      </c>
    </row>
    <row r="14" spans="5:17" x14ac:dyDescent="0.25">
      <c r="E14" s="44">
        <v>14688887215</v>
      </c>
      <c r="F14" s="44">
        <f t="shared" si="1"/>
        <v>1224073934.5833333</v>
      </c>
      <c r="G14" s="44">
        <f t="shared" si="0"/>
        <v>1224073934.5833333</v>
      </c>
      <c r="H14" s="44">
        <f t="shared" si="0"/>
        <v>1224073934.5833333</v>
      </c>
    </row>
    <row r="15" spans="5:17" x14ac:dyDescent="0.25">
      <c r="E15" s="44">
        <v>21151533548</v>
      </c>
      <c r="F15" s="44">
        <f t="shared" si="1"/>
        <v>1762627795.6666667</v>
      </c>
      <c r="G15" s="44">
        <f t="shared" si="0"/>
        <v>1762627795.6666667</v>
      </c>
      <c r="H15" s="44">
        <f t="shared" si="0"/>
        <v>1762627795.6666667</v>
      </c>
    </row>
    <row r="16" spans="5:17" x14ac:dyDescent="0.25">
      <c r="E16" s="44">
        <v>10265679100</v>
      </c>
      <c r="F16" s="44">
        <f t="shared" si="1"/>
        <v>855473258.33333337</v>
      </c>
      <c r="G16" s="44">
        <f t="shared" si="0"/>
        <v>855473258.33333337</v>
      </c>
      <c r="H16" s="44">
        <f t="shared" si="0"/>
        <v>855473258.33333337</v>
      </c>
    </row>
    <row r="17" spans="5:8" x14ac:dyDescent="0.25">
      <c r="E17" s="44">
        <v>4874394885</v>
      </c>
      <c r="F17" s="44">
        <f t="shared" si="1"/>
        <v>406199573.75</v>
      </c>
      <c r="G17" s="44">
        <f t="shared" si="0"/>
        <v>406199573.75</v>
      </c>
      <c r="H17" s="44">
        <f t="shared" si="0"/>
        <v>406199573.75</v>
      </c>
    </row>
    <row r="18" spans="5:8" x14ac:dyDescent="0.25">
      <c r="E18" s="44">
        <v>8754400000</v>
      </c>
      <c r="F18" s="44">
        <f t="shared" si="1"/>
        <v>729533333.33333337</v>
      </c>
      <c r="G18" s="44">
        <f t="shared" si="1"/>
        <v>729533333.33333337</v>
      </c>
      <c r="H18" s="44">
        <f t="shared" si="1"/>
        <v>729533333.33333337</v>
      </c>
    </row>
    <row r="19" spans="5:8" x14ac:dyDescent="0.25">
      <c r="E19" s="44">
        <v>2298030000</v>
      </c>
      <c r="F19" s="44">
        <f t="shared" si="1"/>
        <v>191502500</v>
      </c>
      <c r="G19" s="44">
        <f t="shared" si="1"/>
        <v>191502500</v>
      </c>
      <c r="H19" s="44">
        <f t="shared" si="1"/>
        <v>191502500</v>
      </c>
    </row>
    <row r="20" spans="5:8" x14ac:dyDescent="0.25">
      <c r="E20" s="44">
        <v>114380613</v>
      </c>
      <c r="F20" s="44">
        <f t="shared" si="1"/>
        <v>9531717.75</v>
      </c>
      <c r="G20" s="44">
        <f t="shared" si="1"/>
        <v>9531717.75</v>
      </c>
      <c r="H20" s="44">
        <f t="shared" si="1"/>
        <v>9531717.75</v>
      </c>
    </row>
    <row r="21" spans="5:8" x14ac:dyDescent="0.25">
      <c r="E21" s="44">
        <v>35156676012</v>
      </c>
      <c r="F21" s="44">
        <f t="shared" si="1"/>
        <v>2929723001</v>
      </c>
      <c r="G21" s="44">
        <f t="shared" si="1"/>
        <v>2929723001</v>
      </c>
      <c r="H21" s="44">
        <f t="shared" si="1"/>
        <v>2929723001</v>
      </c>
    </row>
    <row r="22" spans="5:8" x14ac:dyDescent="0.25">
      <c r="E22" s="44">
        <v>7614714052</v>
      </c>
      <c r="F22" s="44">
        <f t="shared" si="1"/>
        <v>634559504.33333337</v>
      </c>
      <c r="G22" s="44">
        <f t="shared" si="1"/>
        <v>634559504.33333337</v>
      </c>
      <c r="H22" s="44">
        <f t="shared" si="1"/>
        <v>634559504.33333337</v>
      </c>
    </row>
    <row r="23" spans="5:8" x14ac:dyDescent="0.25">
      <c r="E23" s="44">
        <v>33696920121</v>
      </c>
      <c r="F23" s="44">
        <f t="shared" si="1"/>
        <v>2808076676.75</v>
      </c>
      <c r="G23" s="44">
        <f t="shared" si="1"/>
        <v>2808076676.75</v>
      </c>
      <c r="H23" s="44">
        <f t="shared" si="1"/>
        <v>2808076676.75</v>
      </c>
    </row>
    <row r="24" spans="5:8" x14ac:dyDescent="0.25">
      <c r="E24" s="44">
        <v>14441537195</v>
      </c>
      <c r="F24" s="44">
        <f t="shared" si="1"/>
        <v>1203461432.9166667</v>
      </c>
      <c r="G24" s="44">
        <f t="shared" si="1"/>
        <v>1203461432.9166667</v>
      </c>
      <c r="H24" s="44">
        <f t="shared" si="1"/>
        <v>1203461432.9166667</v>
      </c>
    </row>
    <row r="25" spans="5:8" x14ac:dyDescent="0.25">
      <c r="E25" s="44">
        <v>1</v>
      </c>
      <c r="F25" s="44">
        <f t="shared" si="1"/>
        <v>8.3333333333333329E-2</v>
      </c>
      <c r="G25" s="44">
        <f t="shared" si="1"/>
        <v>8.3333333333333329E-2</v>
      </c>
      <c r="H25" s="44">
        <f t="shared" si="1"/>
        <v>8.3333333333333329E-2</v>
      </c>
    </row>
    <row r="26" spans="5:8" x14ac:dyDescent="0.25">
      <c r="E26" s="44">
        <v>1400000000</v>
      </c>
      <c r="F26" s="44">
        <f t="shared" si="1"/>
        <v>116666666.66666667</v>
      </c>
      <c r="G26" s="44">
        <f t="shared" si="1"/>
        <v>116666666.66666667</v>
      </c>
      <c r="H26" s="44">
        <f t="shared" si="1"/>
        <v>116666666.66666667</v>
      </c>
    </row>
    <row r="27" spans="5:8" x14ac:dyDescent="0.25">
      <c r="E27" s="44">
        <v>1600000000</v>
      </c>
      <c r="F27" s="44">
        <f t="shared" si="1"/>
        <v>133333333.33333333</v>
      </c>
      <c r="G27" s="44">
        <f t="shared" si="1"/>
        <v>133333333.33333333</v>
      </c>
      <c r="H27" s="44">
        <f t="shared" si="1"/>
        <v>133333333.33333333</v>
      </c>
    </row>
    <row r="28" spans="5:8" x14ac:dyDescent="0.25">
      <c r="E28" s="44">
        <v>2300000000</v>
      </c>
      <c r="F28" s="44">
        <f t="shared" si="1"/>
        <v>191666666.66666666</v>
      </c>
      <c r="G28" s="44">
        <f t="shared" si="1"/>
        <v>191666666.66666666</v>
      </c>
      <c r="H28" s="44">
        <f t="shared" si="1"/>
        <v>191666666.66666666</v>
      </c>
    </row>
    <row r="29" spans="5:8" x14ac:dyDescent="0.25">
      <c r="E29" s="44">
        <v>4300000000</v>
      </c>
      <c r="F29" s="44">
        <f t="shared" si="1"/>
        <v>358333333.33333331</v>
      </c>
      <c r="G29" s="44">
        <f t="shared" si="1"/>
        <v>358333333.33333331</v>
      </c>
      <c r="H29" s="44">
        <f t="shared" si="1"/>
        <v>358333333.33333331</v>
      </c>
    </row>
    <row r="30" spans="5:8" x14ac:dyDescent="0.25">
      <c r="E30" s="44">
        <v>1000000000</v>
      </c>
      <c r="F30" s="44">
        <f t="shared" si="1"/>
        <v>83333333.333333328</v>
      </c>
      <c r="G30" s="44">
        <f t="shared" si="1"/>
        <v>83333333.333333328</v>
      </c>
      <c r="H30" s="44">
        <f t="shared" si="1"/>
        <v>83333333.333333328</v>
      </c>
    </row>
    <row r="31" spans="5:8" x14ac:dyDescent="0.25">
      <c r="E31" s="44">
        <v>2300000000</v>
      </c>
      <c r="F31" s="44">
        <f t="shared" si="1"/>
        <v>191666666.66666666</v>
      </c>
      <c r="G31" s="44">
        <f t="shared" si="1"/>
        <v>191666666.66666666</v>
      </c>
      <c r="H31" s="44">
        <f t="shared" si="1"/>
        <v>191666666.66666666</v>
      </c>
    </row>
    <row r="32" spans="5:8" x14ac:dyDescent="0.25">
      <c r="E32" s="44">
        <v>4999999999</v>
      </c>
      <c r="F32" s="44">
        <f t="shared" si="1"/>
        <v>416666666.58333331</v>
      </c>
      <c r="G32" s="44">
        <f t="shared" si="1"/>
        <v>416666666.58333331</v>
      </c>
      <c r="H32" s="44">
        <f t="shared" si="1"/>
        <v>416666666.58333331</v>
      </c>
    </row>
    <row r="33" spans="5:8" x14ac:dyDescent="0.25">
      <c r="E33" s="44">
        <v>3201737893</v>
      </c>
      <c r="F33" s="44">
        <f t="shared" si="1"/>
        <v>266811491.08333334</v>
      </c>
      <c r="G33" s="44">
        <f t="shared" si="1"/>
        <v>266811491.08333334</v>
      </c>
      <c r="H33" s="44">
        <f t="shared" si="1"/>
        <v>266811491.08333334</v>
      </c>
    </row>
    <row r="34" spans="5:8" x14ac:dyDescent="0.25">
      <c r="E34" s="44">
        <v>5584603285</v>
      </c>
      <c r="F34" s="44">
        <f t="shared" si="1"/>
        <v>465383607.08333331</v>
      </c>
      <c r="G34" s="44">
        <f t="shared" si="1"/>
        <v>465383607.08333331</v>
      </c>
      <c r="H34" s="44">
        <f t="shared" si="1"/>
        <v>465383607.08333331</v>
      </c>
    </row>
    <row r="35" spans="5:8" x14ac:dyDescent="0.25">
      <c r="E35" s="44">
        <v>1426518921</v>
      </c>
      <c r="F35" s="44">
        <f t="shared" si="1"/>
        <v>118876576.75</v>
      </c>
      <c r="G35" s="44">
        <f t="shared" si="1"/>
        <v>118876576.75</v>
      </c>
      <c r="H35" s="44">
        <f t="shared" si="1"/>
        <v>118876576.75</v>
      </c>
    </row>
    <row r="36" spans="5:8" x14ac:dyDescent="0.25">
      <c r="E36" s="44">
        <v>538108812</v>
      </c>
      <c r="F36" s="44">
        <f t="shared" si="1"/>
        <v>44842401</v>
      </c>
      <c r="G36" s="44">
        <f t="shared" si="1"/>
        <v>44842401</v>
      </c>
      <c r="H36" s="44">
        <f t="shared" si="1"/>
        <v>44842401</v>
      </c>
    </row>
    <row r="37" spans="5:8" x14ac:dyDescent="0.25">
      <c r="E37" s="44">
        <v>1</v>
      </c>
      <c r="F37" s="44">
        <f t="shared" si="1"/>
        <v>8.3333333333333329E-2</v>
      </c>
      <c r="G37" s="44">
        <f t="shared" si="1"/>
        <v>8.3333333333333329E-2</v>
      </c>
      <c r="H37" s="44">
        <f t="shared" si="1"/>
        <v>8.3333333333333329E-2</v>
      </c>
    </row>
  </sheetData>
  <phoneticPr fontId="2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 filterMode="1">
    <tabColor rgb="FFC00000"/>
  </sheetPr>
  <dimension ref="A1:L832"/>
  <sheetViews>
    <sheetView topLeftCell="C698" workbookViewId="0">
      <selection activeCell="K705" sqref="K705"/>
    </sheetView>
  </sheetViews>
  <sheetFormatPr baseColWidth="10" defaultColWidth="11.42578125" defaultRowHeight="15" x14ac:dyDescent="0.25"/>
  <cols>
    <col min="3" max="3" width="50.7109375" bestFit="1" customWidth="1"/>
    <col min="4" max="4" width="29.28515625" customWidth="1"/>
    <col min="7" max="7" width="42.85546875" customWidth="1"/>
    <col min="8" max="8" width="91.7109375" bestFit="1" customWidth="1"/>
    <col min="11" max="11" width="22.7109375" style="44" bestFit="1" customWidth="1"/>
  </cols>
  <sheetData>
    <row r="1" spans="1:12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13</v>
      </c>
      <c r="G1" t="s">
        <v>64</v>
      </c>
      <c r="H1" t="s">
        <v>65</v>
      </c>
      <c r="I1" t="s">
        <v>66</v>
      </c>
      <c r="J1" t="s">
        <v>67</v>
      </c>
      <c r="K1" s="44" t="s">
        <v>68</v>
      </c>
      <c r="L1" t="s">
        <v>69</v>
      </c>
    </row>
    <row r="2" spans="1:12" hidden="1" x14ac:dyDescent="0.25">
      <c r="B2" t="s">
        <v>70</v>
      </c>
      <c r="C2" t="s">
        <v>71</v>
      </c>
      <c r="D2" t="s">
        <v>72</v>
      </c>
      <c r="E2" t="str">
        <f>+LEFT(D2,3)</f>
        <v>2.1</v>
      </c>
      <c r="F2" t="s">
        <v>73</v>
      </c>
      <c r="G2" t="s">
        <v>74</v>
      </c>
      <c r="H2" t="s">
        <v>75</v>
      </c>
      <c r="I2">
        <v>1</v>
      </c>
      <c r="J2">
        <v>0</v>
      </c>
      <c r="K2" s="44">
        <v>7107437</v>
      </c>
    </row>
    <row r="3" spans="1:12" hidden="1" x14ac:dyDescent="0.25">
      <c r="B3" t="s">
        <v>70</v>
      </c>
      <c r="C3" t="s">
        <v>71</v>
      </c>
      <c r="D3" t="s">
        <v>76</v>
      </c>
      <c r="E3" t="str">
        <f t="shared" ref="E3:E66" si="0">+LEFT(D3,3)</f>
        <v>2.1</v>
      </c>
      <c r="F3" t="s">
        <v>73</v>
      </c>
      <c r="G3" t="s">
        <v>77</v>
      </c>
      <c r="H3" t="s">
        <v>75</v>
      </c>
      <c r="I3">
        <v>1</v>
      </c>
      <c r="J3">
        <v>0</v>
      </c>
      <c r="K3" s="44">
        <v>22468419</v>
      </c>
    </row>
    <row r="4" spans="1:12" hidden="1" x14ac:dyDescent="0.25">
      <c r="B4" t="s">
        <v>70</v>
      </c>
      <c r="C4" t="s">
        <v>71</v>
      </c>
      <c r="D4" t="s">
        <v>78</v>
      </c>
      <c r="E4" t="str">
        <f t="shared" si="0"/>
        <v>2.1</v>
      </c>
      <c r="F4" t="s">
        <v>73</v>
      </c>
      <c r="G4" t="s">
        <v>79</v>
      </c>
      <c r="H4" t="s">
        <v>75</v>
      </c>
      <c r="I4">
        <v>1</v>
      </c>
      <c r="J4">
        <v>0</v>
      </c>
      <c r="K4" s="44">
        <v>259497706</v>
      </c>
    </row>
    <row r="5" spans="1:12" hidden="1" x14ac:dyDescent="0.25">
      <c r="B5" t="s">
        <v>70</v>
      </c>
      <c r="C5" t="s">
        <v>71</v>
      </c>
      <c r="D5" t="s">
        <v>80</v>
      </c>
      <c r="E5" t="str">
        <f t="shared" si="0"/>
        <v>2.1</v>
      </c>
      <c r="F5" t="s">
        <v>73</v>
      </c>
      <c r="G5" t="s">
        <v>81</v>
      </c>
      <c r="H5" t="s">
        <v>75</v>
      </c>
      <c r="I5">
        <v>1</v>
      </c>
      <c r="J5">
        <v>0</v>
      </c>
      <c r="K5" s="44">
        <v>47916955</v>
      </c>
    </row>
    <row r="6" spans="1:12" hidden="1" x14ac:dyDescent="0.25">
      <c r="B6" t="s">
        <v>70</v>
      </c>
      <c r="C6" t="s">
        <v>71</v>
      </c>
      <c r="D6" t="s">
        <v>82</v>
      </c>
      <c r="E6" t="str">
        <f t="shared" si="0"/>
        <v>2.1</v>
      </c>
      <c r="F6" t="s">
        <v>73</v>
      </c>
      <c r="G6" t="s">
        <v>83</v>
      </c>
      <c r="H6" t="s">
        <v>75</v>
      </c>
      <c r="I6">
        <v>1</v>
      </c>
      <c r="J6">
        <v>0</v>
      </c>
      <c r="K6" s="44">
        <v>19656857</v>
      </c>
    </row>
    <row r="7" spans="1:12" hidden="1" x14ac:dyDescent="0.25">
      <c r="B7" t="s">
        <v>70</v>
      </c>
      <c r="C7" t="s">
        <v>71</v>
      </c>
      <c r="D7" t="s">
        <v>84</v>
      </c>
      <c r="E7" t="str">
        <f t="shared" si="0"/>
        <v>2.1</v>
      </c>
      <c r="F7" t="s">
        <v>73</v>
      </c>
      <c r="G7" t="s">
        <v>85</v>
      </c>
      <c r="H7" t="s">
        <v>75</v>
      </c>
      <c r="I7">
        <v>1</v>
      </c>
      <c r="J7">
        <v>0</v>
      </c>
      <c r="K7" s="44">
        <v>6246339</v>
      </c>
    </row>
    <row r="8" spans="1:12" hidden="1" x14ac:dyDescent="0.25">
      <c r="B8" t="s">
        <v>70</v>
      </c>
      <c r="C8" t="s">
        <v>71</v>
      </c>
      <c r="D8" t="s">
        <v>86</v>
      </c>
      <c r="E8" t="str">
        <f t="shared" si="0"/>
        <v>2.1</v>
      </c>
      <c r="F8" t="s">
        <v>73</v>
      </c>
      <c r="G8" t="s">
        <v>87</v>
      </c>
      <c r="H8" t="s">
        <v>75</v>
      </c>
      <c r="I8">
        <v>1</v>
      </c>
      <c r="J8">
        <v>0</v>
      </c>
      <c r="K8" s="44">
        <v>64440000</v>
      </c>
    </row>
    <row r="9" spans="1:12" hidden="1" x14ac:dyDescent="0.25">
      <c r="B9" t="s">
        <v>70</v>
      </c>
      <c r="C9" t="s">
        <v>71</v>
      </c>
      <c r="D9" t="s">
        <v>88</v>
      </c>
      <c r="E9" t="str">
        <f t="shared" si="0"/>
        <v>2.1</v>
      </c>
      <c r="F9" t="s">
        <v>73</v>
      </c>
      <c r="G9" t="s">
        <v>89</v>
      </c>
      <c r="H9" t="s">
        <v>75</v>
      </c>
      <c r="I9">
        <v>1</v>
      </c>
      <c r="J9">
        <v>0</v>
      </c>
      <c r="K9" s="44">
        <v>9743591102</v>
      </c>
    </row>
    <row r="10" spans="1:12" hidden="1" x14ac:dyDescent="0.25">
      <c r="B10" t="s">
        <v>70</v>
      </c>
      <c r="C10" t="s">
        <v>71</v>
      </c>
      <c r="D10" t="s">
        <v>90</v>
      </c>
      <c r="E10" t="str">
        <f t="shared" si="0"/>
        <v>2.1</v>
      </c>
      <c r="F10" t="s">
        <v>73</v>
      </c>
      <c r="G10" t="s">
        <v>91</v>
      </c>
      <c r="H10" t="s">
        <v>75</v>
      </c>
      <c r="I10">
        <v>1</v>
      </c>
      <c r="J10">
        <v>0</v>
      </c>
      <c r="K10" s="44">
        <v>2220097551</v>
      </c>
    </row>
    <row r="11" spans="1:12" hidden="1" x14ac:dyDescent="0.25">
      <c r="B11" t="s">
        <v>70</v>
      </c>
      <c r="C11" t="s">
        <v>71</v>
      </c>
      <c r="D11" t="s">
        <v>92</v>
      </c>
      <c r="E11" t="str">
        <f t="shared" si="0"/>
        <v>2.1</v>
      </c>
      <c r="F11" t="s">
        <v>73</v>
      </c>
      <c r="G11" t="s">
        <v>93</v>
      </c>
      <c r="H11" t="s">
        <v>75</v>
      </c>
      <c r="I11">
        <v>1</v>
      </c>
      <c r="J11">
        <v>0</v>
      </c>
      <c r="K11" s="44">
        <v>8314461</v>
      </c>
    </row>
    <row r="12" spans="1:12" hidden="1" x14ac:dyDescent="0.25">
      <c r="B12" t="s">
        <v>70</v>
      </c>
      <c r="C12" t="s">
        <v>71</v>
      </c>
      <c r="D12" t="s">
        <v>94</v>
      </c>
      <c r="E12" t="str">
        <f t="shared" si="0"/>
        <v>2.1</v>
      </c>
      <c r="F12" t="s">
        <v>73</v>
      </c>
      <c r="G12" t="s">
        <v>95</v>
      </c>
      <c r="H12" t="s">
        <v>75</v>
      </c>
      <c r="I12">
        <v>1</v>
      </c>
      <c r="J12">
        <v>0</v>
      </c>
      <c r="K12" s="44">
        <v>10273360297</v>
      </c>
    </row>
    <row r="13" spans="1:12" hidden="1" x14ac:dyDescent="0.25">
      <c r="B13" s="37" t="s">
        <v>70</v>
      </c>
      <c r="C13" t="s">
        <v>71</v>
      </c>
      <c r="D13" t="s">
        <v>96</v>
      </c>
      <c r="E13" t="str">
        <f t="shared" si="0"/>
        <v>2.1</v>
      </c>
      <c r="F13" t="s">
        <v>73</v>
      </c>
      <c r="G13" t="s">
        <v>97</v>
      </c>
      <c r="H13" t="s">
        <v>75</v>
      </c>
      <c r="I13">
        <v>1</v>
      </c>
      <c r="J13">
        <v>0</v>
      </c>
      <c r="K13" s="44">
        <v>55890588</v>
      </c>
    </row>
    <row r="14" spans="1:12" hidden="1" x14ac:dyDescent="0.25">
      <c r="B14" s="37" t="s">
        <v>70</v>
      </c>
      <c r="C14" t="s">
        <v>71</v>
      </c>
      <c r="D14" t="s">
        <v>98</v>
      </c>
      <c r="E14" t="str">
        <f t="shared" si="0"/>
        <v>2.1</v>
      </c>
      <c r="F14" t="s">
        <v>73</v>
      </c>
      <c r="G14" t="s">
        <v>99</v>
      </c>
      <c r="H14" t="s">
        <v>75</v>
      </c>
      <c r="I14">
        <v>1</v>
      </c>
      <c r="J14">
        <v>0</v>
      </c>
      <c r="K14" s="44">
        <v>670749115</v>
      </c>
    </row>
    <row r="15" spans="1:12" hidden="1" x14ac:dyDescent="0.25">
      <c r="B15" s="37" t="s">
        <v>70</v>
      </c>
      <c r="C15" t="s">
        <v>71</v>
      </c>
      <c r="D15" t="s">
        <v>100</v>
      </c>
      <c r="E15" t="str">
        <f t="shared" si="0"/>
        <v>2.3</v>
      </c>
      <c r="F15" t="s">
        <v>101</v>
      </c>
      <c r="G15" t="s">
        <v>102</v>
      </c>
      <c r="H15" t="s">
        <v>75</v>
      </c>
      <c r="I15">
        <v>1</v>
      </c>
      <c r="J15">
        <v>0</v>
      </c>
      <c r="K15" s="44">
        <v>225000000</v>
      </c>
    </row>
    <row r="16" spans="1:12" hidden="1" x14ac:dyDescent="0.25">
      <c r="B16" s="37" t="s">
        <v>70</v>
      </c>
      <c r="C16" t="s">
        <v>71</v>
      </c>
      <c r="D16" t="s">
        <v>103</v>
      </c>
      <c r="E16" t="str">
        <f t="shared" si="0"/>
        <v>2.3</v>
      </c>
      <c r="F16" t="s">
        <v>101</v>
      </c>
      <c r="G16" t="s">
        <v>104</v>
      </c>
      <c r="H16" t="s">
        <v>75</v>
      </c>
      <c r="I16">
        <v>1</v>
      </c>
      <c r="J16">
        <v>0</v>
      </c>
      <c r="K16" s="44">
        <v>600000000</v>
      </c>
    </row>
    <row r="17" spans="2:11" hidden="1" x14ac:dyDescent="0.25">
      <c r="B17" s="37" t="s">
        <v>70</v>
      </c>
      <c r="C17" t="s">
        <v>71</v>
      </c>
      <c r="D17" t="s">
        <v>105</v>
      </c>
      <c r="E17" t="str">
        <f t="shared" si="0"/>
        <v>2.3</v>
      </c>
      <c r="F17" t="s">
        <v>101</v>
      </c>
      <c r="G17" t="s">
        <v>106</v>
      </c>
      <c r="H17" t="s">
        <v>75</v>
      </c>
      <c r="I17">
        <v>1</v>
      </c>
      <c r="J17">
        <v>0</v>
      </c>
      <c r="K17" s="44">
        <v>1</v>
      </c>
    </row>
    <row r="18" spans="2:11" hidden="1" x14ac:dyDescent="0.25">
      <c r="B18" s="37" t="s">
        <v>70</v>
      </c>
      <c r="C18" t="s">
        <v>71</v>
      </c>
      <c r="D18" t="s">
        <v>107</v>
      </c>
      <c r="E18" t="str">
        <f t="shared" si="0"/>
        <v>2.3</v>
      </c>
      <c r="F18" t="s">
        <v>101</v>
      </c>
      <c r="G18" t="s">
        <v>108</v>
      </c>
      <c r="H18" t="s">
        <v>75</v>
      </c>
      <c r="I18">
        <v>1</v>
      </c>
      <c r="J18">
        <v>0</v>
      </c>
      <c r="K18" s="44">
        <v>27727992894</v>
      </c>
    </row>
    <row r="19" spans="2:11" hidden="1" x14ac:dyDescent="0.25">
      <c r="B19" s="37" t="s">
        <v>70</v>
      </c>
      <c r="C19" t="s">
        <v>71</v>
      </c>
      <c r="D19" t="s">
        <v>107</v>
      </c>
      <c r="E19" t="str">
        <f t="shared" si="0"/>
        <v>2.3</v>
      </c>
      <c r="F19" t="s">
        <v>101</v>
      </c>
      <c r="G19" t="s">
        <v>108</v>
      </c>
      <c r="H19" t="s">
        <v>109</v>
      </c>
      <c r="I19">
        <v>1</v>
      </c>
      <c r="J19">
        <v>0</v>
      </c>
      <c r="K19" s="44">
        <v>31231972322</v>
      </c>
    </row>
    <row r="20" spans="2:11" hidden="1" x14ac:dyDescent="0.25">
      <c r="B20" s="37" t="s">
        <v>70</v>
      </c>
      <c r="C20" t="s">
        <v>71</v>
      </c>
      <c r="D20" t="s">
        <v>107</v>
      </c>
      <c r="E20" t="str">
        <f t="shared" si="0"/>
        <v>2.3</v>
      </c>
      <c r="F20" t="s">
        <v>101</v>
      </c>
      <c r="G20" t="s">
        <v>108</v>
      </c>
      <c r="H20" t="s">
        <v>110</v>
      </c>
      <c r="I20">
        <v>1</v>
      </c>
      <c r="J20">
        <v>0</v>
      </c>
      <c r="K20" s="44">
        <v>650000</v>
      </c>
    </row>
    <row r="21" spans="2:11" hidden="1" x14ac:dyDescent="0.25">
      <c r="B21" s="37" t="s">
        <v>70</v>
      </c>
      <c r="C21" t="s">
        <v>71</v>
      </c>
      <c r="D21" t="s">
        <v>107</v>
      </c>
      <c r="E21" t="str">
        <f t="shared" si="0"/>
        <v>2.3</v>
      </c>
      <c r="F21" t="s">
        <v>101</v>
      </c>
      <c r="G21" t="s">
        <v>108</v>
      </c>
      <c r="H21" t="s">
        <v>111</v>
      </c>
      <c r="I21">
        <v>1</v>
      </c>
      <c r="J21">
        <v>0</v>
      </c>
      <c r="K21" s="44">
        <v>1</v>
      </c>
    </row>
    <row r="22" spans="2:11" hidden="1" x14ac:dyDescent="0.25">
      <c r="B22" s="37" t="s">
        <v>70</v>
      </c>
      <c r="C22" t="s">
        <v>71</v>
      </c>
      <c r="D22" t="s">
        <v>112</v>
      </c>
      <c r="E22" t="str">
        <f t="shared" si="0"/>
        <v>2.3</v>
      </c>
      <c r="F22" t="s">
        <v>101</v>
      </c>
      <c r="G22" t="s">
        <v>113</v>
      </c>
      <c r="H22" t="s">
        <v>75</v>
      </c>
      <c r="I22">
        <v>1</v>
      </c>
      <c r="J22">
        <v>0</v>
      </c>
      <c r="K22" s="44">
        <v>1</v>
      </c>
    </row>
    <row r="23" spans="2:11" hidden="1" x14ac:dyDescent="0.25">
      <c r="B23" s="37" t="s">
        <v>70</v>
      </c>
      <c r="C23" t="s">
        <v>71</v>
      </c>
      <c r="D23" t="s">
        <v>114</v>
      </c>
      <c r="E23" t="str">
        <f t="shared" si="0"/>
        <v>2.3</v>
      </c>
      <c r="F23" t="s">
        <v>101</v>
      </c>
      <c r="G23" t="s">
        <v>115</v>
      </c>
      <c r="H23" t="s">
        <v>75</v>
      </c>
      <c r="I23">
        <v>1</v>
      </c>
      <c r="J23">
        <v>0</v>
      </c>
      <c r="K23" s="44">
        <v>3000000000</v>
      </c>
    </row>
    <row r="24" spans="2:11" hidden="1" x14ac:dyDescent="0.25">
      <c r="B24" s="37" t="s">
        <v>70</v>
      </c>
      <c r="C24" t="s">
        <v>71</v>
      </c>
      <c r="D24" t="s">
        <v>116</v>
      </c>
      <c r="E24" t="str">
        <f t="shared" si="0"/>
        <v>2.3</v>
      </c>
      <c r="F24" t="s">
        <v>101</v>
      </c>
      <c r="G24" t="s">
        <v>117</v>
      </c>
      <c r="H24" t="s">
        <v>75</v>
      </c>
      <c r="I24">
        <v>1</v>
      </c>
      <c r="J24">
        <v>0</v>
      </c>
      <c r="K24" s="44">
        <v>1236003920</v>
      </c>
    </row>
    <row r="25" spans="2:11" hidden="1" x14ac:dyDescent="0.25">
      <c r="B25" s="37" t="s">
        <v>70</v>
      </c>
      <c r="C25" t="s">
        <v>71</v>
      </c>
      <c r="D25" t="s">
        <v>116</v>
      </c>
      <c r="E25" t="str">
        <f t="shared" si="0"/>
        <v>2.3</v>
      </c>
      <c r="F25" t="s">
        <v>101</v>
      </c>
      <c r="G25" t="s">
        <v>117</v>
      </c>
      <c r="H25" t="s">
        <v>118</v>
      </c>
      <c r="I25">
        <v>1</v>
      </c>
      <c r="J25">
        <v>0</v>
      </c>
      <c r="K25" s="44">
        <v>563996080</v>
      </c>
    </row>
    <row r="26" spans="2:11" hidden="1" x14ac:dyDescent="0.25">
      <c r="B26" s="37" t="s">
        <v>70</v>
      </c>
      <c r="C26" t="s">
        <v>71</v>
      </c>
      <c r="D26" t="s">
        <v>119</v>
      </c>
      <c r="E26" t="str">
        <f t="shared" si="0"/>
        <v>2.3</v>
      </c>
      <c r="F26" t="s">
        <v>101</v>
      </c>
      <c r="G26" t="s">
        <v>120</v>
      </c>
      <c r="H26" t="s">
        <v>75</v>
      </c>
      <c r="I26">
        <v>1</v>
      </c>
      <c r="J26">
        <v>0</v>
      </c>
      <c r="K26" s="44">
        <v>1119670676</v>
      </c>
    </row>
    <row r="27" spans="2:11" hidden="1" x14ac:dyDescent="0.25">
      <c r="B27" s="37" t="s">
        <v>70</v>
      </c>
      <c r="C27" t="s">
        <v>71</v>
      </c>
      <c r="D27" t="s">
        <v>119</v>
      </c>
      <c r="E27" t="str">
        <f t="shared" si="0"/>
        <v>2.3</v>
      </c>
      <c r="F27" t="s">
        <v>101</v>
      </c>
      <c r="G27" t="s">
        <v>120</v>
      </c>
      <c r="H27" t="s">
        <v>121</v>
      </c>
      <c r="I27">
        <v>1</v>
      </c>
      <c r="J27">
        <v>0</v>
      </c>
      <c r="K27" s="44">
        <v>316635964</v>
      </c>
    </row>
    <row r="28" spans="2:11" hidden="1" x14ac:dyDescent="0.25">
      <c r="B28" s="37" t="s">
        <v>70</v>
      </c>
      <c r="C28" t="s">
        <v>71</v>
      </c>
      <c r="D28" t="s">
        <v>122</v>
      </c>
      <c r="E28" t="str">
        <f t="shared" si="0"/>
        <v>2.3</v>
      </c>
      <c r="F28" t="s">
        <v>101</v>
      </c>
      <c r="G28" t="s">
        <v>123</v>
      </c>
      <c r="H28" t="s">
        <v>75</v>
      </c>
      <c r="I28">
        <v>1</v>
      </c>
      <c r="J28">
        <v>0</v>
      </c>
      <c r="K28" s="44">
        <v>1605681406</v>
      </c>
    </row>
    <row r="29" spans="2:11" hidden="1" x14ac:dyDescent="0.25">
      <c r="B29" s="37" t="s">
        <v>70</v>
      </c>
      <c r="C29" t="s">
        <v>71</v>
      </c>
      <c r="D29" t="s">
        <v>122</v>
      </c>
      <c r="E29" t="str">
        <f t="shared" si="0"/>
        <v>2.3</v>
      </c>
      <c r="F29" t="s">
        <v>101</v>
      </c>
      <c r="G29" t="s">
        <v>123</v>
      </c>
      <c r="H29" t="s">
        <v>124</v>
      </c>
      <c r="I29">
        <v>1</v>
      </c>
      <c r="J29">
        <v>0</v>
      </c>
      <c r="K29" s="44">
        <v>7461714</v>
      </c>
    </row>
    <row r="30" spans="2:11" hidden="1" x14ac:dyDescent="0.25">
      <c r="B30" s="37" t="s">
        <v>70</v>
      </c>
      <c r="C30" t="s">
        <v>71</v>
      </c>
      <c r="D30" t="s">
        <v>122</v>
      </c>
      <c r="E30" t="str">
        <f t="shared" si="0"/>
        <v>2.3</v>
      </c>
      <c r="F30" t="s">
        <v>101</v>
      </c>
      <c r="G30" t="s">
        <v>123</v>
      </c>
      <c r="H30" t="s">
        <v>118</v>
      </c>
      <c r="I30">
        <v>1</v>
      </c>
      <c r="J30">
        <v>0</v>
      </c>
      <c r="K30" s="44">
        <v>563996080</v>
      </c>
    </row>
    <row r="31" spans="2:11" hidden="1" x14ac:dyDescent="0.25">
      <c r="B31" s="37" t="s">
        <v>70</v>
      </c>
      <c r="C31" t="s">
        <v>71</v>
      </c>
      <c r="D31" t="s">
        <v>122</v>
      </c>
      <c r="E31" t="str">
        <f t="shared" si="0"/>
        <v>2.3</v>
      </c>
      <c r="F31" t="s">
        <v>101</v>
      </c>
      <c r="G31" t="s">
        <v>123</v>
      </c>
      <c r="H31" t="s">
        <v>125</v>
      </c>
      <c r="I31">
        <v>1</v>
      </c>
      <c r="J31">
        <v>0</v>
      </c>
      <c r="K31" s="44">
        <v>22860800</v>
      </c>
    </row>
    <row r="32" spans="2:11" hidden="1" x14ac:dyDescent="0.25">
      <c r="B32" s="37" t="s">
        <v>70</v>
      </c>
      <c r="C32" t="s">
        <v>71</v>
      </c>
      <c r="D32" t="s">
        <v>126</v>
      </c>
      <c r="E32" t="str">
        <f t="shared" si="0"/>
        <v>2.3</v>
      </c>
      <c r="F32" t="s">
        <v>101</v>
      </c>
      <c r="G32" t="s">
        <v>127</v>
      </c>
      <c r="H32" t="s">
        <v>75</v>
      </c>
      <c r="I32">
        <v>1</v>
      </c>
      <c r="J32">
        <v>0</v>
      </c>
      <c r="K32" s="44">
        <v>3300000000</v>
      </c>
    </row>
    <row r="33" spans="2:11" hidden="1" x14ac:dyDescent="0.25">
      <c r="B33" s="37" t="s">
        <v>70</v>
      </c>
      <c r="C33" t="s">
        <v>71</v>
      </c>
      <c r="D33" t="s">
        <v>128</v>
      </c>
      <c r="E33" t="str">
        <f t="shared" si="0"/>
        <v>2.3</v>
      </c>
      <c r="F33" t="s">
        <v>101</v>
      </c>
      <c r="G33" t="s">
        <v>129</v>
      </c>
      <c r="H33" t="s">
        <v>75</v>
      </c>
      <c r="I33">
        <v>1</v>
      </c>
      <c r="J33">
        <v>0</v>
      </c>
      <c r="K33" s="44">
        <v>1300000000</v>
      </c>
    </row>
    <row r="34" spans="2:11" hidden="1" x14ac:dyDescent="0.25">
      <c r="B34" s="37" t="s">
        <v>70</v>
      </c>
      <c r="C34" t="s">
        <v>71</v>
      </c>
      <c r="D34" t="s">
        <v>130</v>
      </c>
      <c r="E34" t="str">
        <f t="shared" si="0"/>
        <v>2.3</v>
      </c>
      <c r="F34" t="s">
        <v>101</v>
      </c>
      <c r="G34" t="s">
        <v>131</v>
      </c>
      <c r="H34" t="s">
        <v>75</v>
      </c>
      <c r="I34">
        <v>1</v>
      </c>
      <c r="J34">
        <v>0</v>
      </c>
      <c r="K34" s="44">
        <v>1300000000</v>
      </c>
    </row>
    <row r="35" spans="2:11" hidden="1" x14ac:dyDescent="0.25">
      <c r="B35" s="37" t="s">
        <v>70</v>
      </c>
      <c r="C35" t="s">
        <v>71</v>
      </c>
      <c r="D35" t="s">
        <v>132</v>
      </c>
      <c r="E35" t="str">
        <f t="shared" si="0"/>
        <v>2.3</v>
      </c>
      <c r="F35" t="s">
        <v>101</v>
      </c>
      <c r="G35" t="s">
        <v>133</v>
      </c>
      <c r="H35" t="s">
        <v>75</v>
      </c>
      <c r="I35">
        <v>1</v>
      </c>
      <c r="J35">
        <v>0</v>
      </c>
      <c r="K35" s="44">
        <v>242000000</v>
      </c>
    </row>
    <row r="36" spans="2:11" hidden="1" x14ac:dyDescent="0.25">
      <c r="B36" s="37" t="s">
        <v>70</v>
      </c>
      <c r="C36" t="s">
        <v>71</v>
      </c>
      <c r="D36" t="s">
        <v>134</v>
      </c>
      <c r="E36" t="str">
        <f t="shared" si="0"/>
        <v>2.3</v>
      </c>
      <c r="F36" t="s">
        <v>101</v>
      </c>
      <c r="G36" t="s">
        <v>135</v>
      </c>
      <c r="H36" t="s">
        <v>75</v>
      </c>
      <c r="I36">
        <v>1</v>
      </c>
      <c r="J36">
        <v>0</v>
      </c>
      <c r="K36" s="44">
        <v>250000000</v>
      </c>
    </row>
    <row r="37" spans="2:11" hidden="1" x14ac:dyDescent="0.25">
      <c r="B37" s="37" t="s">
        <v>70</v>
      </c>
      <c r="C37" t="s">
        <v>71</v>
      </c>
      <c r="D37" t="s">
        <v>136</v>
      </c>
      <c r="E37" t="str">
        <f t="shared" si="0"/>
        <v>2.3</v>
      </c>
      <c r="F37" t="s">
        <v>101</v>
      </c>
      <c r="G37" t="s">
        <v>137</v>
      </c>
      <c r="H37" t="s">
        <v>75</v>
      </c>
      <c r="I37">
        <v>1</v>
      </c>
      <c r="J37">
        <v>0</v>
      </c>
      <c r="K37" s="44">
        <v>307000000</v>
      </c>
    </row>
    <row r="38" spans="2:11" hidden="1" x14ac:dyDescent="0.25">
      <c r="B38" s="37" t="s">
        <v>70</v>
      </c>
      <c r="C38" t="s">
        <v>71</v>
      </c>
      <c r="D38" t="s">
        <v>138</v>
      </c>
      <c r="E38" t="str">
        <f t="shared" si="0"/>
        <v>2.3</v>
      </c>
      <c r="F38" t="s">
        <v>101</v>
      </c>
      <c r="G38" t="s">
        <v>139</v>
      </c>
      <c r="H38" t="s">
        <v>75</v>
      </c>
      <c r="I38">
        <v>1</v>
      </c>
      <c r="J38">
        <v>0</v>
      </c>
      <c r="K38" s="44">
        <v>230000000</v>
      </c>
    </row>
    <row r="39" spans="2:11" hidden="1" x14ac:dyDescent="0.25">
      <c r="B39" s="37" t="s">
        <v>70</v>
      </c>
      <c r="C39" t="s">
        <v>71</v>
      </c>
      <c r="D39" t="s">
        <v>140</v>
      </c>
      <c r="E39" t="str">
        <f t="shared" si="0"/>
        <v>2.3</v>
      </c>
      <c r="F39" t="s">
        <v>101</v>
      </c>
      <c r="G39" t="s">
        <v>141</v>
      </c>
      <c r="H39" t="s">
        <v>75</v>
      </c>
      <c r="I39">
        <v>1</v>
      </c>
      <c r="J39">
        <v>0</v>
      </c>
      <c r="K39" s="44">
        <v>175684800</v>
      </c>
    </row>
    <row r="40" spans="2:11" hidden="1" x14ac:dyDescent="0.25">
      <c r="B40" s="37" t="s">
        <v>70</v>
      </c>
      <c r="C40" t="s">
        <v>71</v>
      </c>
      <c r="D40" t="s">
        <v>142</v>
      </c>
      <c r="E40" t="str">
        <f t="shared" si="0"/>
        <v>2.3</v>
      </c>
      <c r="F40" t="s">
        <v>101</v>
      </c>
      <c r="G40" t="s">
        <v>143</v>
      </c>
      <c r="H40" t="s">
        <v>75</v>
      </c>
      <c r="I40">
        <v>1</v>
      </c>
      <c r="J40">
        <v>0</v>
      </c>
      <c r="K40" s="44">
        <v>3205000000</v>
      </c>
    </row>
    <row r="41" spans="2:11" hidden="1" x14ac:dyDescent="0.25">
      <c r="B41" s="37" t="s">
        <v>70</v>
      </c>
      <c r="C41" t="s">
        <v>71</v>
      </c>
      <c r="D41" t="s">
        <v>144</v>
      </c>
      <c r="E41" t="str">
        <f t="shared" si="0"/>
        <v>2.3</v>
      </c>
      <c r="F41" t="s">
        <v>101</v>
      </c>
      <c r="G41" t="s">
        <v>145</v>
      </c>
      <c r="H41" t="s">
        <v>75</v>
      </c>
      <c r="I41">
        <v>1</v>
      </c>
      <c r="J41">
        <v>0</v>
      </c>
      <c r="K41" s="44">
        <v>3600000000</v>
      </c>
    </row>
    <row r="42" spans="2:11" hidden="1" x14ac:dyDescent="0.25">
      <c r="B42" s="37" t="s">
        <v>70</v>
      </c>
      <c r="C42" t="s">
        <v>71</v>
      </c>
      <c r="D42" t="s">
        <v>146</v>
      </c>
      <c r="E42" t="str">
        <f t="shared" si="0"/>
        <v>2.3</v>
      </c>
      <c r="F42" t="s">
        <v>101</v>
      </c>
      <c r="G42" t="s">
        <v>147</v>
      </c>
      <c r="H42" t="s">
        <v>75</v>
      </c>
      <c r="I42">
        <v>1</v>
      </c>
      <c r="J42">
        <v>0</v>
      </c>
      <c r="K42" s="44">
        <v>20000000</v>
      </c>
    </row>
    <row r="43" spans="2:11" hidden="1" x14ac:dyDescent="0.25">
      <c r="B43" s="37" t="s">
        <v>70</v>
      </c>
      <c r="C43" t="s">
        <v>71</v>
      </c>
      <c r="D43" t="s">
        <v>148</v>
      </c>
      <c r="E43" t="str">
        <f t="shared" si="0"/>
        <v>2.3</v>
      </c>
      <c r="F43" t="s">
        <v>101</v>
      </c>
      <c r="G43" t="s">
        <v>149</v>
      </c>
      <c r="H43" t="s">
        <v>75</v>
      </c>
      <c r="I43">
        <v>1</v>
      </c>
      <c r="J43">
        <v>0</v>
      </c>
      <c r="K43" s="44">
        <v>2037200000</v>
      </c>
    </row>
    <row r="44" spans="2:11" hidden="1" x14ac:dyDescent="0.25">
      <c r="B44" s="37" t="s">
        <v>70</v>
      </c>
      <c r="C44" t="s">
        <v>71</v>
      </c>
      <c r="D44" t="s">
        <v>150</v>
      </c>
      <c r="E44" t="str">
        <f t="shared" si="0"/>
        <v>2.3</v>
      </c>
      <c r="F44" t="s">
        <v>101</v>
      </c>
      <c r="G44" t="s">
        <v>151</v>
      </c>
      <c r="H44" t="s">
        <v>75</v>
      </c>
      <c r="I44">
        <v>1</v>
      </c>
      <c r="J44">
        <v>0</v>
      </c>
      <c r="K44" s="44">
        <v>1987841854</v>
      </c>
    </row>
    <row r="45" spans="2:11" hidden="1" x14ac:dyDescent="0.25">
      <c r="B45" s="37" t="s">
        <v>70</v>
      </c>
      <c r="C45" t="s">
        <v>71</v>
      </c>
      <c r="D45" t="s">
        <v>152</v>
      </c>
      <c r="E45" t="str">
        <f t="shared" si="0"/>
        <v>2.3</v>
      </c>
      <c r="F45" t="s">
        <v>101</v>
      </c>
      <c r="G45" t="s">
        <v>153</v>
      </c>
      <c r="H45" t="s">
        <v>75</v>
      </c>
      <c r="I45">
        <v>1</v>
      </c>
      <c r="J45">
        <v>0</v>
      </c>
      <c r="K45" s="44">
        <v>400000000</v>
      </c>
    </row>
    <row r="46" spans="2:11" hidden="1" x14ac:dyDescent="0.25">
      <c r="B46" s="37" t="s">
        <v>70</v>
      </c>
      <c r="C46" t="s">
        <v>71</v>
      </c>
      <c r="D46" t="s">
        <v>154</v>
      </c>
      <c r="E46" t="str">
        <f t="shared" si="0"/>
        <v>2.3</v>
      </c>
      <c r="F46" t="s">
        <v>101</v>
      </c>
      <c r="G46" t="s">
        <v>155</v>
      </c>
      <c r="H46" t="s">
        <v>75</v>
      </c>
      <c r="I46">
        <v>1</v>
      </c>
      <c r="J46">
        <v>0</v>
      </c>
      <c r="K46" s="44">
        <v>2500000000</v>
      </c>
    </row>
    <row r="47" spans="2:11" hidden="1" x14ac:dyDescent="0.25">
      <c r="B47" s="37" t="s">
        <v>70</v>
      </c>
      <c r="C47" t="s">
        <v>71</v>
      </c>
      <c r="D47" t="s">
        <v>154</v>
      </c>
      <c r="E47" t="str">
        <f t="shared" si="0"/>
        <v>2.3</v>
      </c>
      <c r="F47" t="s">
        <v>101</v>
      </c>
      <c r="G47" t="s">
        <v>155</v>
      </c>
      <c r="H47" t="s">
        <v>156</v>
      </c>
      <c r="I47">
        <v>1</v>
      </c>
      <c r="J47">
        <v>0</v>
      </c>
      <c r="K47" s="44">
        <v>700230726.00999999</v>
      </c>
    </row>
    <row r="48" spans="2:11" hidden="1" x14ac:dyDescent="0.25">
      <c r="B48" s="37" t="s">
        <v>70</v>
      </c>
      <c r="C48" t="s">
        <v>71</v>
      </c>
      <c r="D48" t="s">
        <v>157</v>
      </c>
      <c r="E48" t="str">
        <f t="shared" si="0"/>
        <v>2.3</v>
      </c>
      <c r="F48" t="s">
        <v>101</v>
      </c>
      <c r="G48" t="s">
        <v>158</v>
      </c>
      <c r="H48" t="s">
        <v>75</v>
      </c>
      <c r="I48">
        <v>1</v>
      </c>
      <c r="J48">
        <v>0</v>
      </c>
      <c r="K48" s="44">
        <v>4681460172</v>
      </c>
    </row>
    <row r="49" spans="2:11" hidden="1" x14ac:dyDescent="0.25">
      <c r="B49" s="37" t="s">
        <v>70</v>
      </c>
      <c r="C49" t="s">
        <v>71</v>
      </c>
      <c r="D49" t="s">
        <v>157</v>
      </c>
      <c r="E49" t="str">
        <f t="shared" si="0"/>
        <v>2.3</v>
      </c>
      <c r="F49" t="s">
        <v>101</v>
      </c>
      <c r="G49" t="s">
        <v>158</v>
      </c>
      <c r="H49" t="s">
        <v>156</v>
      </c>
      <c r="I49">
        <v>1</v>
      </c>
      <c r="J49">
        <v>0</v>
      </c>
      <c r="K49" s="44">
        <v>1185507670.23</v>
      </c>
    </row>
    <row r="50" spans="2:11" hidden="1" x14ac:dyDescent="0.25">
      <c r="B50" t="s">
        <v>70</v>
      </c>
      <c r="C50" t="s">
        <v>71</v>
      </c>
      <c r="D50" t="s">
        <v>159</v>
      </c>
      <c r="E50" t="str">
        <f t="shared" si="0"/>
        <v>2.3</v>
      </c>
      <c r="F50" t="s">
        <v>101</v>
      </c>
      <c r="G50" t="s">
        <v>160</v>
      </c>
      <c r="H50" t="s">
        <v>75</v>
      </c>
      <c r="I50">
        <v>1</v>
      </c>
      <c r="J50">
        <v>0</v>
      </c>
      <c r="K50" s="44">
        <v>4250000000</v>
      </c>
    </row>
    <row r="51" spans="2:11" hidden="1" x14ac:dyDescent="0.25">
      <c r="B51" t="s">
        <v>70</v>
      </c>
      <c r="C51" t="s">
        <v>71</v>
      </c>
      <c r="D51" t="s">
        <v>159</v>
      </c>
      <c r="E51" t="str">
        <f t="shared" si="0"/>
        <v>2.3</v>
      </c>
      <c r="F51" t="s">
        <v>101</v>
      </c>
      <c r="G51" t="s">
        <v>160</v>
      </c>
      <c r="H51" t="s">
        <v>156</v>
      </c>
      <c r="I51">
        <v>1</v>
      </c>
      <c r="J51">
        <v>0</v>
      </c>
      <c r="K51" s="44">
        <v>405207485.75999999</v>
      </c>
    </row>
    <row r="52" spans="2:11" hidden="1" x14ac:dyDescent="0.25">
      <c r="B52" t="s">
        <v>70</v>
      </c>
      <c r="C52" t="s">
        <v>71</v>
      </c>
      <c r="D52" t="s">
        <v>159</v>
      </c>
      <c r="E52" t="str">
        <f t="shared" si="0"/>
        <v>2.3</v>
      </c>
      <c r="F52" t="s">
        <v>101</v>
      </c>
      <c r="G52" t="s">
        <v>160</v>
      </c>
      <c r="H52" t="s">
        <v>161</v>
      </c>
      <c r="I52">
        <v>1</v>
      </c>
      <c r="J52">
        <v>0</v>
      </c>
      <c r="K52" s="44">
        <v>1</v>
      </c>
    </row>
    <row r="53" spans="2:11" hidden="1" x14ac:dyDescent="0.25">
      <c r="B53" t="s">
        <v>162</v>
      </c>
      <c r="C53" t="s">
        <v>163</v>
      </c>
      <c r="D53" t="s">
        <v>164</v>
      </c>
      <c r="E53" t="str">
        <f t="shared" si="0"/>
        <v>2.1</v>
      </c>
      <c r="F53" t="s">
        <v>73</v>
      </c>
      <c r="G53" t="s">
        <v>165</v>
      </c>
      <c r="H53" t="s">
        <v>166</v>
      </c>
      <c r="I53">
        <v>1</v>
      </c>
      <c r="J53">
        <v>0</v>
      </c>
      <c r="K53" s="44">
        <v>1219486197</v>
      </c>
    </row>
    <row r="54" spans="2:11" hidden="1" x14ac:dyDescent="0.25">
      <c r="B54" t="s">
        <v>162</v>
      </c>
      <c r="C54" t="s">
        <v>163</v>
      </c>
      <c r="D54" t="s">
        <v>167</v>
      </c>
      <c r="E54" t="str">
        <f t="shared" si="0"/>
        <v>2.1</v>
      </c>
      <c r="F54" t="s">
        <v>73</v>
      </c>
      <c r="G54" t="s">
        <v>168</v>
      </c>
      <c r="H54" t="s">
        <v>75</v>
      </c>
      <c r="I54">
        <v>1</v>
      </c>
      <c r="J54">
        <v>0</v>
      </c>
      <c r="K54" s="44">
        <v>214320000</v>
      </c>
    </row>
    <row r="55" spans="2:11" hidden="1" x14ac:dyDescent="0.25">
      <c r="B55" t="s">
        <v>162</v>
      </c>
      <c r="C55" t="s">
        <v>163</v>
      </c>
      <c r="D55" s="39" t="s">
        <v>169</v>
      </c>
      <c r="E55" t="str">
        <f t="shared" si="0"/>
        <v>2.1</v>
      </c>
      <c r="F55" t="s">
        <v>73</v>
      </c>
      <c r="G55" t="s">
        <v>170</v>
      </c>
      <c r="H55" t="s">
        <v>166</v>
      </c>
      <c r="I55">
        <v>1</v>
      </c>
      <c r="J55">
        <v>0</v>
      </c>
      <c r="K55" s="44">
        <v>160740000</v>
      </c>
    </row>
    <row r="56" spans="2:11" hidden="1" x14ac:dyDescent="0.25">
      <c r="B56" t="s">
        <v>162</v>
      </c>
      <c r="C56" t="s">
        <v>163</v>
      </c>
      <c r="D56" t="s">
        <v>171</v>
      </c>
      <c r="E56" t="str">
        <f t="shared" si="0"/>
        <v>2.1</v>
      </c>
      <c r="F56" t="s">
        <v>73</v>
      </c>
      <c r="G56" t="s">
        <v>81</v>
      </c>
      <c r="H56" t="s">
        <v>75</v>
      </c>
      <c r="I56">
        <v>1</v>
      </c>
      <c r="J56">
        <v>0</v>
      </c>
      <c r="K56" s="44">
        <v>25742400</v>
      </c>
    </row>
    <row r="57" spans="2:11" hidden="1" x14ac:dyDescent="0.25">
      <c r="B57" t="s">
        <v>162</v>
      </c>
      <c r="C57" t="s">
        <v>163</v>
      </c>
      <c r="D57" t="s">
        <v>172</v>
      </c>
      <c r="E57" t="str">
        <f t="shared" si="0"/>
        <v>2.1</v>
      </c>
      <c r="F57" t="s">
        <v>73</v>
      </c>
      <c r="G57" t="s">
        <v>173</v>
      </c>
      <c r="H57" t="s">
        <v>75</v>
      </c>
      <c r="I57">
        <v>1</v>
      </c>
      <c r="J57">
        <v>0</v>
      </c>
      <c r="K57" s="44">
        <v>1814559999</v>
      </c>
    </row>
    <row r="58" spans="2:11" hidden="1" x14ac:dyDescent="0.25">
      <c r="B58" t="s">
        <v>162</v>
      </c>
      <c r="C58" t="s">
        <v>163</v>
      </c>
      <c r="D58" s="39" t="s">
        <v>172</v>
      </c>
      <c r="E58" t="str">
        <f t="shared" si="0"/>
        <v>2.1</v>
      </c>
      <c r="F58" t="s">
        <v>73</v>
      </c>
      <c r="G58" t="s">
        <v>174</v>
      </c>
      <c r="H58" t="s">
        <v>75</v>
      </c>
      <c r="I58">
        <v>1</v>
      </c>
      <c r="J58">
        <v>0</v>
      </c>
      <c r="K58" s="44">
        <v>12859200</v>
      </c>
    </row>
    <row r="59" spans="2:11" hidden="1" x14ac:dyDescent="0.25">
      <c r="B59" t="s">
        <v>162</v>
      </c>
      <c r="C59" t="s">
        <v>163</v>
      </c>
      <c r="D59" t="s">
        <v>175</v>
      </c>
      <c r="E59" t="str">
        <f t="shared" si="0"/>
        <v>2.1</v>
      </c>
      <c r="F59" t="s">
        <v>73</v>
      </c>
      <c r="G59" t="s">
        <v>176</v>
      </c>
      <c r="H59" t="s">
        <v>75</v>
      </c>
      <c r="I59">
        <v>1</v>
      </c>
      <c r="J59">
        <v>0</v>
      </c>
      <c r="K59" s="44">
        <v>2217800000</v>
      </c>
    </row>
    <row r="60" spans="2:11" hidden="1" x14ac:dyDescent="0.25">
      <c r="B60" s="37" t="s">
        <v>162</v>
      </c>
      <c r="C60" t="s">
        <v>163</v>
      </c>
      <c r="D60" s="40" t="s">
        <v>177</v>
      </c>
      <c r="E60" t="str">
        <f t="shared" si="0"/>
        <v>2.1</v>
      </c>
      <c r="F60" t="s">
        <v>73</v>
      </c>
      <c r="G60" s="42" t="s">
        <v>178</v>
      </c>
      <c r="H60" t="s">
        <v>75</v>
      </c>
      <c r="I60">
        <v>1</v>
      </c>
      <c r="J60">
        <v>0</v>
      </c>
      <c r="K60" s="44">
        <v>1981359724</v>
      </c>
    </row>
    <row r="61" spans="2:11" hidden="1" x14ac:dyDescent="0.25">
      <c r="B61" s="37" t="s">
        <v>162</v>
      </c>
      <c r="C61" t="s">
        <v>163</v>
      </c>
      <c r="D61" t="s">
        <v>177</v>
      </c>
      <c r="E61" t="str">
        <f t="shared" si="0"/>
        <v>2.1</v>
      </c>
      <c r="F61" t="s">
        <v>73</v>
      </c>
      <c r="G61" s="42" t="s">
        <v>179</v>
      </c>
      <c r="H61" t="s">
        <v>166</v>
      </c>
      <c r="I61">
        <v>1</v>
      </c>
      <c r="J61">
        <v>0</v>
      </c>
      <c r="K61" s="44">
        <v>1421511036</v>
      </c>
    </row>
    <row r="62" spans="2:11" hidden="1" x14ac:dyDescent="0.25">
      <c r="B62" s="37" t="s">
        <v>162</v>
      </c>
      <c r="C62" t="s">
        <v>163</v>
      </c>
      <c r="D62" t="s">
        <v>180</v>
      </c>
      <c r="E62" t="str">
        <f t="shared" si="0"/>
        <v>2.1</v>
      </c>
      <c r="F62" t="s">
        <v>73</v>
      </c>
      <c r="G62" s="42" t="s">
        <v>181</v>
      </c>
      <c r="H62" t="s">
        <v>75</v>
      </c>
      <c r="I62">
        <v>1</v>
      </c>
      <c r="J62">
        <v>0</v>
      </c>
      <c r="K62" s="44">
        <v>214320000</v>
      </c>
    </row>
    <row r="63" spans="2:11" hidden="1" x14ac:dyDescent="0.25">
      <c r="B63" s="37" t="s">
        <v>162</v>
      </c>
      <c r="C63" t="s">
        <v>163</v>
      </c>
      <c r="D63" t="s">
        <v>182</v>
      </c>
      <c r="E63" t="str">
        <f t="shared" si="0"/>
        <v>2.3</v>
      </c>
      <c r="F63" t="s">
        <v>101</v>
      </c>
      <c r="G63" s="42" t="s">
        <v>183</v>
      </c>
      <c r="H63" t="s">
        <v>75</v>
      </c>
      <c r="I63">
        <v>1</v>
      </c>
      <c r="J63">
        <v>0</v>
      </c>
      <c r="K63" s="44">
        <v>1</v>
      </c>
    </row>
    <row r="64" spans="2:11" hidden="1" x14ac:dyDescent="0.25">
      <c r="B64" s="37" t="s">
        <v>162</v>
      </c>
      <c r="C64" t="s">
        <v>163</v>
      </c>
      <c r="D64" t="s">
        <v>184</v>
      </c>
      <c r="E64" t="str">
        <f t="shared" si="0"/>
        <v>2.3</v>
      </c>
      <c r="F64" t="s">
        <v>101</v>
      </c>
      <c r="G64" s="42" t="s">
        <v>185</v>
      </c>
      <c r="H64" t="s">
        <v>75</v>
      </c>
      <c r="I64">
        <v>1</v>
      </c>
      <c r="J64">
        <v>0</v>
      </c>
      <c r="K64" s="44">
        <v>590996849</v>
      </c>
    </row>
    <row r="65" spans="2:11" hidden="1" x14ac:dyDescent="0.25">
      <c r="B65" s="37" t="s">
        <v>162</v>
      </c>
      <c r="C65" t="s">
        <v>163</v>
      </c>
      <c r="D65" t="s">
        <v>186</v>
      </c>
      <c r="E65" t="str">
        <f t="shared" si="0"/>
        <v>2.3</v>
      </c>
      <c r="F65" t="s">
        <v>101</v>
      </c>
      <c r="G65" s="42" t="s">
        <v>187</v>
      </c>
      <c r="H65" t="s">
        <v>75</v>
      </c>
      <c r="I65">
        <v>1</v>
      </c>
      <c r="J65">
        <v>0</v>
      </c>
      <c r="K65" s="44">
        <v>2050000000</v>
      </c>
    </row>
    <row r="66" spans="2:11" hidden="1" x14ac:dyDescent="0.25">
      <c r="B66" s="37" t="s">
        <v>162</v>
      </c>
      <c r="C66" t="s">
        <v>163</v>
      </c>
      <c r="D66" t="s">
        <v>188</v>
      </c>
      <c r="E66" t="str">
        <f t="shared" si="0"/>
        <v>2.3</v>
      </c>
      <c r="F66" t="s">
        <v>101</v>
      </c>
      <c r="G66" s="42" t="s">
        <v>189</v>
      </c>
      <c r="H66" t="s">
        <v>75</v>
      </c>
      <c r="I66">
        <v>1</v>
      </c>
      <c r="J66">
        <v>0</v>
      </c>
      <c r="K66" s="44">
        <v>1000000000</v>
      </c>
    </row>
    <row r="67" spans="2:11" hidden="1" x14ac:dyDescent="0.25">
      <c r="B67" s="37" t="s">
        <v>162</v>
      </c>
      <c r="C67" t="s">
        <v>163</v>
      </c>
      <c r="D67" t="s">
        <v>190</v>
      </c>
      <c r="E67" t="str">
        <f t="shared" ref="E67:E130" si="1">+LEFT(D67,3)</f>
        <v>2.3</v>
      </c>
      <c r="F67" t="s">
        <v>101</v>
      </c>
      <c r="G67" s="42" t="s">
        <v>191</v>
      </c>
      <c r="H67" t="s">
        <v>75</v>
      </c>
      <c r="I67">
        <v>1</v>
      </c>
      <c r="J67">
        <v>0</v>
      </c>
      <c r="K67" s="44">
        <v>400000000</v>
      </c>
    </row>
    <row r="68" spans="2:11" hidden="1" x14ac:dyDescent="0.25">
      <c r="B68" s="37" t="s">
        <v>162</v>
      </c>
      <c r="C68" t="s">
        <v>163</v>
      </c>
      <c r="D68" t="s">
        <v>192</v>
      </c>
      <c r="E68" t="str">
        <f t="shared" si="1"/>
        <v>2.3</v>
      </c>
      <c r="F68" t="s">
        <v>101</v>
      </c>
      <c r="G68" s="42" t="s">
        <v>193</v>
      </c>
      <c r="H68" t="s">
        <v>75</v>
      </c>
      <c r="I68">
        <v>1</v>
      </c>
      <c r="J68">
        <v>0</v>
      </c>
      <c r="K68" s="44">
        <v>400000000</v>
      </c>
    </row>
    <row r="69" spans="2:11" hidden="1" x14ac:dyDescent="0.25">
      <c r="B69" s="37" t="s">
        <v>162</v>
      </c>
      <c r="C69" t="s">
        <v>163</v>
      </c>
      <c r="D69" t="s">
        <v>194</v>
      </c>
      <c r="E69" t="str">
        <f t="shared" si="1"/>
        <v>2.3</v>
      </c>
      <c r="F69" t="s">
        <v>101</v>
      </c>
      <c r="G69" s="42" t="s">
        <v>195</v>
      </c>
      <c r="H69" t="s">
        <v>75</v>
      </c>
      <c r="I69">
        <v>1</v>
      </c>
      <c r="J69">
        <v>0</v>
      </c>
      <c r="K69" s="44">
        <v>485633930</v>
      </c>
    </row>
    <row r="70" spans="2:11" hidden="1" x14ac:dyDescent="0.25">
      <c r="B70" s="37" t="s">
        <v>162</v>
      </c>
      <c r="C70" t="s">
        <v>163</v>
      </c>
      <c r="D70" t="s">
        <v>196</v>
      </c>
      <c r="E70" t="str">
        <f t="shared" si="1"/>
        <v>2.3</v>
      </c>
      <c r="F70" t="s">
        <v>101</v>
      </c>
      <c r="G70" s="42" t="s">
        <v>197</v>
      </c>
      <c r="H70" t="s">
        <v>75</v>
      </c>
      <c r="I70">
        <v>1</v>
      </c>
      <c r="J70">
        <v>0</v>
      </c>
      <c r="K70" s="44">
        <v>823369221</v>
      </c>
    </row>
    <row r="71" spans="2:11" hidden="1" x14ac:dyDescent="0.25">
      <c r="B71" s="37" t="s">
        <v>162</v>
      </c>
      <c r="C71" t="s">
        <v>163</v>
      </c>
      <c r="D71" t="s">
        <v>198</v>
      </c>
      <c r="E71" t="str">
        <f t="shared" si="1"/>
        <v>2.3</v>
      </c>
      <c r="F71" t="s">
        <v>101</v>
      </c>
      <c r="G71" s="42" t="s">
        <v>199</v>
      </c>
      <c r="H71" t="s">
        <v>75</v>
      </c>
      <c r="I71">
        <v>1</v>
      </c>
      <c r="J71">
        <v>0</v>
      </c>
      <c r="K71" s="44">
        <v>700000000</v>
      </c>
    </row>
    <row r="72" spans="2:11" hidden="1" x14ac:dyDescent="0.25">
      <c r="B72" s="37" t="s">
        <v>162</v>
      </c>
      <c r="C72" t="s">
        <v>163</v>
      </c>
      <c r="D72" t="s">
        <v>200</v>
      </c>
      <c r="E72" t="str">
        <f t="shared" si="1"/>
        <v>2.3</v>
      </c>
      <c r="F72" t="s">
        <v>101</v>
      </c>
      <c r="G72" s="42" t="s">
        <v>201</v>
      </c>
      <c r="H72" t="s">
        <v>75</v>
      </c>
      <c r="I72">
        <v>1</v>
      </c>
      <c r="J72">
        <v>0</v>
      </c>
      <c r="K72" s="44">
        <v>1508000001</v>
      </c>
    </row>
    <row r="73" spans="2:11" hidden="1" x14ac:dyDescent="0.25">
      <c r="B73" s="37" t="s">
        <v>162</v>
      </c>
      <c r="C73" t="s">
        <v>163</v>
      </c>
      <c r="D73" t="s">
        <v>200</v>
      </c>
      <c r="E73" t="str">
        <f t="shared" si="1"/>
        <v>2.3</v>
      </c>
      <c r="F73" t="s">
        <v>101</v>
      </c>
      <c r="G73" s="42" t="s">
        <v>201</v>
      </c>
      <c r="H73" t="s">
        <v>202</v>
      </c>
      <c r="I73">
        <v>1</v>
      </c>
      <c r="J73">
        <v>0</v>
      </c>
      <c r="K73" s="44">
        <v>210346220</v>
      </c>
    </row>
    <row r="74" spans="2:11" hidden="1" x14ac:dyDescent="0.25">
      <c r="B74" s="37" t="s">
        <v>162</v>
      </c>
      <c r="C74" t="s">
        <v>163</v>
      </c>
      <c r="D74" t="s">
        <v>200</v>
      </c>
      <c r="E74" t="str">
        <f t="shared" si="1"/>
        <v>2.3</v>
      </c>
      <c r="F74" t="s">
        <v>101</v>
      </c>
      <c r="G74" s="42" t="s">
        <v>201</v>
      </c>
      <c r="H74" t="s">
        <v>203</v>
      </c>
      <c r="I74">
        <v>1</v>
      </c>
      <c r="J74">
        <v>0</v>
      </c>
      <c r="K74" s="44">
        <v>49752381</v>
      </c>
    </row>
    <row r="75" spans="2:11" hidden="1" x14ac:dyDescent="0.25">
      <c r="B75" s="37" t="s">
        <v>162</v>
      </c>
      <c r="C75" t="s">
        <v>163</v>
      </c>
      <c r="D75" t="s">
        <v>204</v>
      </c>
      <c r="E75" t="str">
        <f t="shared" si="1"/>
        <v>2.3</v>
      </c>
      <c r="F75" t="s">
        <v>101</v>
      </c>
      <c r="G75" s="42" t="s">
        <v>205</v>
      </c>
      <c r="H75" t="s">
        <v>206</v>
      </c>
      <c r="I75">
        <v>1</v>
      </c>
      <c r="J75">
        <v>0</v>
      </c>
      <c r="K75" s="44">
        <v>2700000000</v>
      </c>
    </row>
    <row r="76" spans="2:11" hidden="1" x14ac:dyDescent="0.25">
      <c r="B76" s="37" t="s">
        <v>162</v>
      </c>
      <c r="C76" t="s">
        <v>163</v>
      </c>
      <c r="D76" t="s">
        <v>207</v>
      </c>
      <c r="E76" t="str">
        <f t="shared" si="1"/>
        <v>2.3</v>
      </c>
      <c r="F76" t="s">
        <v>101</v>
      </c>
      <c r="G76" s="42" t="s">
        <v>208</v>
      </c>
      <c r="H76" t="s">
        <v>206</v>
      </c>
      <c r="I76">
        <v>1</v>
      </c>
      <c r="J76">
        <v>0</v>
      </c>
      <c r="K76" s="44">
        <v>1000000000</v>
      </c>
    </row>
    <row r="77" spans="2:11" hidden="1" x14ac:dyDescent="0.25">
      <c r="B77" s="37" t="s">
        <v>162</v>
      </c>
      <c r="C77" t="s">
        <v>163</v>
      </c>
      <c r="D77" t="s">
        <v>209</v>
      </c>
      <c r="E77" t="str">
        <f t="shared" si="1"/>
        <v>2.3</v>
      </c>
      <c r="F77" t="s">
        <v>101</v>
      </c>
      <c r="G77" s="42" t="s">
        <v>210</v>
      </c>
      <c r="H77" t="s">
        <v>206</v>
      </c>
      <c r="I77">
        <v>1</v>
      </c>
      <c r="J77">
        <v>0</v>
      </c>
      <c r="K77" s="44">
        <v>1000000000</v>
      </c>
    </row>
    <row r="78" spans="2:11" hidden="1" x14ac:dyDescent="0.25">
      <c r="B78" s="37" t="s">
        <v>162</v>
      </c>
      <c r="C78" t="s">
        <v>163</v>
      </c>
      <c r="D78" t="s">
        <v>209</v>
      </c>
      <c r="E78" t="str">
        <f t="shared" si="1"/>
        <v>2.3</v>
      </c>
      <c r="F78" t="s">
        <v>101</v>
      </c>
      <c r="G78" s="42" t="s">
        <v>210</v>
      </c>
      <c r="H78" t="s">
        <v>211</v>
      </c>
      <c r="I78">
        <v>1</v>
      </c>
      <c r="J78">
        <v>0</v>
      </c>
      <c r="K78" s="44">
        <v>300000000</v>
      </c>
    </row>
    <row r="79" spans="2:11" hidden="1" x14ac:dyDescent="0.25">
      <c r="B79" s="37" t="s">
        <v>162</v>
      </c>
      <c r="C79" t="s">
        <v>163</v>
      </c>
      <c r="D79" t="s">
        <v>212</v>
      </c>
      <c r="E79" t="str">
        <f t="shared" si="1"/>
        <v>2.3</v>
      </c>
      <c r="F79" t="s">
        <v>101</v>
      </c>
      <c r="G79" s="42" t="s">
        <v>213</v>
      </c>
      <c r="H79" t="s">
        <v>206</v>
      </c>
      <c r="I79">
        <v>1</v>
      </c>
      <c r="J79">
        <v>0</v>
      </c>
      <c r="K79" s="44">
        <v>2521870425.5</v>
      </c>
    </row>
    <row r="80" spans="2:11" hidden="1" x14ac:dyDescent="0.25">
      <c r="B80" s="37" t="s">
        <v>162</v>
      </c>
      <c r="C80" t="s">
        <v>163</v>
      </c>
      <c r="D80" t="s">
        <v>214</v>
      </c>
      <c r="E80" t="str">
        <f t="shared" si="1"/>
        <v>2.3</v>
      </c>
      <c r="F80" t="s">
        <v>101</v>
      </c>
      <c r="G80" s="42" t="s">
        <v>215</v>
      </c>
      <c r="H80" t="s">
        <v>206</v>
      </c>
      <c r="I80">
        <v>1</v>
      </c>
      <c r="J80">
        <v>0</v>
      </c>
      <c r="K80" s="44">
        <v>4000000000</v>
      </c>
    </row>
    <row r="81" spans="2:11" hidden="1" x14ac:dyDescent="0.25">
      <c r="B81" s="37" t="s">
        <v>162</v>
      </c>
      <c r="C81" t="s">
        <v>163</v>
      </c>
      <c r="D81" t="s">
        <v>216</v>
      </c>
      <c r="E81" t="str">
        <f t="shared" si="1"/>
        <v>2.3</v>
      </c>
      <c r="F81" t="s">
        <v>101</v>
      </c>
      <c r="G81" s="42" t="s">
        <v>217</v>
      </c>
      <c r="H81" t="s">
        <v>206</v>
      </c>
      <c r="I81">
        <v>1</v>
      </c>
      <c r="J81">
        <v>0</v>
      </c>
      <c r="K81" s="44">
        <v>2821870425.5</v>
      </c>
    </row>
    <row r="82" spans="2:11" hidden="1" x14ac:dyDescent="0.25">
      <c r="B82" s="37" t="s">
        <v>162</v>
      </c>
      <c r="C82" t="s">
        <v>163</v>
      </c>
      <c r="D82" t="s">
        <v>218</v>
      </c>
      <c r="E82" t="str">
        <f t="shared" si="1"/>
        <v>2.3</v>
      </c>
      <c r="F82" t="s">
        <v>101</v>
      </c>
      <c r="G82" s="42" t="s">
        <v>219</v>
      </c>
      <c r="H82" t="s">
        <v>75</v>
      </c>
      <c r="I82">
        <v>1</v>
      </c>
      <c r="J82">
        <v>0</v>
      </c>
      <c r="K82" s="44">
        <v>400000000</v>
      </c>
    </row>
    <row r="83" spans="2:11" hidden="1" x14ac:dyDescent="0.25">
      <c r="B83" s="37" t="s">
        <v>162</v>
      </c>
      <c r="C83" t="s">
        <v>163</v>
      </c>
      <c r="D83" t="s">
        <v>220</v>
      </c>
      <c r="E83" t="str">
        <f t="shared" si="1"/>
        <v>2.3</v>
      </c>
      <c r="F83" t="s">
        <v>101</v>
      </c>
      <c r="G83" s="42" t="s">
        <v>221</v>
      </c>
      <c r="H83" t="s">
        <v>75</v>
      </c>
      <c r="I83">
        <v>1</v>
      </c>
      <c r="J83">
        <v>0</v>
      </c>
      <c r="K83" s="44">
        <v>450000000</v>
      </c>
    </row>
    <row r="84" spans="2:11" hidden="1" x14ac:dyDescent="0.25">
      <c r="B84" s="37" t="s">
        <v>162</v>
      </c>
      <c r="C84" t="s">
        <v>163</v>
      </c>
      <c r="D84" t="s">
        <v>222</v>
      </c>
      <c r="E84" t="str">
        <f t="shared" si="1"/>
        <v>2.3</v>
      </c>
      <c r="F84" t="s">
        <v>101</v>
      </c>
      <c r="G84" s="42" t="s">
        <v>223</v>
      </c>
      <c r="H84" t="s">
        <v>75</v>
      </c>
      <c r="I84">
        <v>1</v>
      </c>
      <c r="J84">
        <v>0</v>
      </c>
      <c r="K84" s="44">
        <v>300000000</v>
      </c>
    </row>
    <row r="85" spans="2:11" hidden="1" x14ac:dyDescent="0.25">
      <c r="B85" s="37" t="s">
        <v>162</v>
      </c>
      <c r="C85" t="s">
        <v>163</v>
      </c>
      <c r="D85" t="s">
        <v>224</v>
      </c>
      <c r="E85" t="str">
        <f t="shared" si="1"/>
        <v>2.3</v>
      </c>
      <c r="F85" t="s">
        <v>101</v>
      </c>
      <c r="G85" s="42" t="s">
        <v>225</v>
      </c>
      <c r="H85" t="s">
        <v>75</v>
      </c>
      <c r="I85">
        <v>1</v>
      </c>
      <c r="J85">
        <v>0</v>
      </c>
      <c r="K85" s="44">
        <v>300000000</v>
      </c>
    </row>
    <row r="86" spans="2:11" hidden="1" x14ac:dyDescent="0.25">
      <c r="B86" t="s">
        <v>162</v>
      </c>
      <c r="C86" t="s">
        <v>163</v>
      </c>
      <c r="D86" t="s">
        <v>226</v>
      </c>
      <c r="E86" t="str">
        <f t="shared" si="1"/>
        <v>2.3</v>
      </c>
      <c r="F86" t="s">
        <v>101</v>
      </c>
      <c r="G86" t="s">
        <v>227</v>
      </c>
      <c r="H86" t="s">
        <v>75</v>
      </c>
      <c r="I86">
        <v>1</v>
      </c>
      <c r="J86">
        <v>0</v>
      </c>
      <c r="K86" s="44">
        <v>300000000</v>
      </c>
    </row>
    <row r="87" spans="2:11" hidden="1" x14ac:dyDescent="0.25">
      <c r="B87" t="s">
        <v>162</v>
      </c>
      <c r="C87" t="s">
        <v>163</v>
      </c>
      <c r="D87" t="s">
        <v>228</v>
      </c>
      <c r="E87" t="str">
        <f t="shared" si="1"/>
        <v>2.3</v>
      </c>
      <c r="F87" t="s">
        <v>101</v>
      </c>
      <c r="G87" t="s">
        <v>229</v>
      </c>
      <c r="H87" t="s">
        <v>75</v>
      </c>
      <c r="I87">
        <v>1</v>
      </c>
      <c r="J87">
        <v>0</v>
      </c>
      <c r="K87" s="44">
        <v>300000000</v>
      </c>
    </row>
    <row r="88" spans="2:11" hidden="1" x14ac:dyDescent="0.25">
      <c r="B88" t="s">
        <v>162</v>
      </c>
      <c r="C88" t="s">
        <v>163</v>
      </c>
      <c r="D88" t="s">
        <v>230</v>
      </c>
      <c r="E88" t="str">
        <f t="shared" si="1"/>
        <v>2.3</v>
      </c>
      <c r="F88" t="s">
        <v>101</v>
      </c>
      <c r="G88" t="s">
        <v>231</v>
      </c>
      <c r="H88" t="s">
        <v>232</v>
      </c>
      <c r="I88">
        <v>1</v>
      </c>
      <c r="J88">
        <v>0</v>
      </c>
      <c r="K88" s="44">
        <v>15427270797</v>
      </c>
    </row>
    <row r="89" spans="2:11" hidden="1" x14ac:dyDescent="0.25">
      <c r="B89" t="s">
        <v>162</v>
      </c>
      <c r="C89" t="s">
        <v>163</v>
      </c>
      <c r="D89" t="s">
        <v>230</v>
      </c>
      <c r="E89" t="str">
        <f t="shared" si="1"/>
        <v>2.3</v>
      </c>
      <c r="F89" t="s">
        <v>101</v>
      </c>
      <c r="G89" t="s">
        <v>231</v>
      </c>
      <c r="H89" t="s">
        <v>233</v>
      </c>
      <c r="I89">
        <v>1</v>
      </c>
      <c r="J89">
        <v>0</v>
      </c>
      <c r="K89" s="44">
        <v>1198178199</v>
      </c>
    </row>
    <row r="90" spans="2:11" hidden="1" x14ac:dyDescent="0.25">
      <c r="B90" t="s">
        <v>234</v>
      </c>
      <c r="C90" t="s">
        <v>235</v>
      </c>
      <c r="D90" t="s">
        <v>236</v>
      </c>
      <c r="E90" t="str">
        <f t="shared" si="1"/>
        <v>2.1</v>
      </c>
      <c r="F90" t="s">
        <v>73</v>
      </c>
      <c r="G90" t="s">
        <v>237</v>
      </c>
      <c r="H90" t="s">
        <v>75</v>
      </c>
      <c r="I90">
        <v>1</v>
      </c>
      <c r="J90">
        <v>0</v>
      </c>
      <c r="K90" s="44">
        <v>966795750</v>
      </c>
    </row>
    <row r="91" spans="2:11" hidden="1" x14ac:dyDescent="0.25">
      <c r="B91" t="s">
        <v>234</v>
      </c>
      <c r="C91" t="s">
        <v>235</v>
      </c>
      <c r="D91" t="s">
        <v>238</v>
      </c>
      <c r="E91" t="str">
        <f t="shared" si="1"/>
        <v>2.1</v>
      </c>
      <c r="F91" t="s">
        <v>73</v>
      </c>
      <c r="G91" t="s">
        <v>239</v>
      </c>
      <c r="H91" t="s">
        <v>75</v>
      </c>
      <c r="I91">
        <v>1</v>
      </c>
      <c r="J91">
        <v>0</v>
      </c>
      <c r="K91" s="44">
        <v>1147569940</v>
      </c>
    </row>
    <row r="92" spans="2:11" hidden="1" x14ac:dyDescent="0.25">
      <c r="B92" t="s">
        <v>234</v>
      </c>
      <c r="C92" t="s">
        <v>235</v>
      </c>
      <c r="D92" t="s">
        <v>240</v>
      </c>
      <c r="E92" t="str">
        <f t="shared" si="1"/>
        <v>2.1</v>
      </c>
      <c r="F92" t="s">
        <v>73</v>
      </c>
      <c r="G92" t="s">
        <v>174</v>
      </c>
      <c r="H92" t="s">
        <v>75</v>
      </c>
      <c r="I92">
        <v>1</v>
      </c>
      <c r="J92">
        <v>0</v>
      </c>
      <c r="K92" s="44">
        <v>605169490</v>
      </c>
    </row>
    <row r="93" spans="2:11" hidden="1" x14ac:dyDescent="0.25">
      <c r="B93" t="s">
        <v>234</v>
      </c>
      <c r="C93" t="s">
        <v>235</v>
      </c>
      <c r="D93" t="s">
        <v>241</v>
      </c>
      <c r="E93" t="str">
        <f t="shared" si="1"/>
        <v>2.1</v>
      </c>
      <c r="F93" t="s">
        <v>73</v>
      </c>
      <c r="G93" t="s">
        <v>242</v>
      </c>
      <c r="H93" t="s">
        <v>75</v>
      </c>
      <c r="I93">
        <v>1</v>
      </c>
      <c r="J93">
        <v>0</v>
      </c>
      <c r="K93" s="44">
        <v>26500000</v>
      </c>
    </row>
    <row r="94" spans="2:11" hidden="1" x14ac:dyDescent="0.25">
      <c r="B94" t="s">
        <v>234</v>
      </c>
      <c r="C94" t="s">
        <v>235</v>
      </c>
      <c r="D94" t="s">
        <v>243</v>
      </c>
      <c r="E94" t="str">
        <f t="shared" si="1"/>
        <v>2.1</v>
      </c>
      <c r="F94" t="s">
        <v>73</v>
      </c>
      <c r="G94" t="s">
        <v>244</v>
      </c>
      <c r="H94" t="s">
        <v>75</v>
      </c>
      <c r="I94">
        <v>1</v>
      </c>
      <c r="J94">
        <v>0</v>
      </c>
      <c r="K94" s="44">
        <v>3670000000</v>
      </c>
    </row>
    <row r="95" spans="2:11" hidden="1" x14ac:dyDescent="0.25">
      <c r="B95" t="s">
        <v>234</v>
      </c>
      <c r="C95" t="s">
        <v>235</v>
      </c>
      <c r="D95" t="s">
        <v>245</v>
      </c>
      <c r="E95" t="str">
        <f t="shared" si="1"/>
        <v>2.1</v>
      </c>
      <c r="F95" t="s">
        <v>73</v>
      </c>
      <c r="G95" t="s">
        <v>87</v>
      </c>
      <c r="H95" t="s">
        <v>75</v>
      </c>
      <c r="I95">
        <v>1</v>
      </c>
      <c r="J95">
        <v>0</v>
      </c>
      <c r="K95" s="44">
        <v>1000000000</v>
      </c>
    </row>
    <row r="96" spans="2:11" hidden="1" x14ac:dyDescent="0.25">
      <c r="B96" s="37" t="s">
        <v>234</v>
      </c>
      <c r="C96" t="s">
        <v>235</v>
      </c>
      <c r="D96" t="s">
        <v>246</v>
      </c>
      <c r="E96" t="str">
        <f t="shared" si="1"/>
        <v>2.1</v>
      </c>
      <c r="F96" t="s">
        <v>73</v>
      </c>
      <c r="G96" t="s">
        <v>247</v>
      </c>
      <c r="H96" t="s">
        <v>75</v>
      </c>
      <c r="I96">
        <v>1</v>
      </c>
      <c r="J96">
        <v>0</v>
      </c>
      <c r="K96" s="44">
        <v>5858907495</v>
      </c>
    </row>
    <row r="97" spans="2:11" hidden="1" x14ac:dyDescent="0.25">
      <c r="B97" s="37" t="s">
        <v>234</v>
      </c>
      <c r="C97" t="s">
        <v>235</v>
      </c>
      <c r="D97" t="s">
        <v>248</v>
      </c>
      <c r="E97" t="str">
        <f t="shared" si="1"/>
        <v>2.1</v>
      </c>
      <c r="F97" t="s">
        <v>73</v>
      </c>
      <c r="G97" s="42" t="s">
        <v>93</v>
      </c>
      <c r="H97" t="s">
        <v>75</v>
      </c>
      <c r="I97">
        <v>1</v>
      </c>
      <c r="J97">
        <v>0</v>
      </c>
      <c r="K97" s="44">
        <v>4669659836</v>
      </c>
    </row>
    <row r="98" spans="2:11" hidden="1" x14ac:dyDescent="0.25">
      <c r="B98" s="37" t="s">
        <v>234</v>
      </c>
      <c r="C98" t="s">
        <v>235</v>
      </c>
      <c r="D98" t="s">
        <v>249</v>
      </c>
      <c r="E98" t="str">
        <f t="shared" si="1"/>
        <v>2.1</v>
      </c>
      <c r="F98" t="s">
        <v>73</v>
      </c>
      <c r="G98" s="42" t="s">
        <v>250</v>
      </c>
      <c r="H98" t="s">
        <v>251</v>
      </c>
      <c r="I98">
        <v>1</v>
      </c>
      <c r="J98">
        <v>0</v>
      </c>
      <c r="K98" s="44">
        <v>84346895308</v>
      </c>
    </row>
    <row r="99" spans="2:11" hidden="1" x14ac:dyDescent="0.25">
      <c r="B99" s="37" t="s">
        <v>234</v>
      </c>
      <c r="C99" t="s">
        <v>235</v>
      </c>
      <c r="D99" t="s">
        <v>252</v>
      </c>
      <c r="E99" t="str">
        <f t="shared" si="1"/>
        <v>2.1</v>
      </c>
      <c r="F99" t="s">
        <v>73</v>
      </c>
      <c r="G99" s="42" t="s">
        <v>253</v>
      </c>
      <c r="H99" t="s">
        <v>254</v>
      </c>
      <c r="I99">
        <v>1</v>
      </c>
      <c r="J99">
        <v>0</v>
      </c>
      <c r="K99" s="44">
        <v>21704033025</v>
      </c>
    </row>
    <row r="100" spans="2:11" hidden="1" x14ac:dyDescent="0.25">
      <c r="B100" s="37" t="s">
        <v>234</v>
      </c>
      <c r="C100" t="s">
        <v>235</v>
      </c>
      <c r="D100" t="s">
        <v>255</v>
      </c>
      <c r="E100" t="str">
        <f t="shared" si="1"/>
        <v>2.2</v>
      </c>
      <c r="F100" t="s">
        <v>256</v>
      </c>
      <c r="G100" s="42" t="s">
        <v>257</v>
      </c>
      <c r="H100" t="s">
        <v>258</v>
      </c>
      <c r="I100">
        <v>1</v>
      </c>
      <c r="J100">
        <v>0</v>
      </c>
      <c r="K100" s="44">
        <v>7929985625</v>
      </c>
    </row>
    <row r="101" spans="2:11" hidden="1" x14ac:dyDescent="0.25">
      <c r="B101" s="37" t="s">
        <v>234</v>
      </c>
      <c r="C101" t="s">
        <v>235</v>
      </c>
      <c r="D101" t="s">
        <v>255</v>
      </c>
      <c r="E101" t="str">
        <f t="shared" si="1"/>
        <v>2.2</v>
      </c>
      <c r="F101" t="s">
        <v>256</v>
      </c>
      <c r="G101" s="42" t="s">
        <v>257</v>
      </c>
      <c r="H101" t="s">
        <v>156</v>
      </c>
      <c r="I101">
        <v>1</v>
      </c>
      <c r="J101">
        <v>0</v>
      </c>
      <c r="K101" s="44">
        <v>2591834934</v>
      </c>
    </row>
    <row r="102" spans="2:11" hidden="1" x14ac:dyDescent="0.25">
      <c r="B102" s="37" t="s">
        <v>234</v>
      </c>
      <c r="C102" t="s">
        <v>235</v>
      </c>
      <c r="D102" t="s">
        <v>259</v>
      </c>
      <c r="E102" t="str">
        <f t="shared" si="1"/>
        <v>2.2</v>
      </c>
      <c r="F102" t="s">
        <v>256</v>
      </c>
      <c r="G102" s="42" t="s">
        <v>260</v>
      </c>
      <c r="H102" t="s">
        <v>258</v>
      </c>
      <c r="I102">
        <v>1</v>
      </c>
      <c r="J102">
        <v>0</v>
      </c>
      <c r="K102" s="44">
        <v>14688887215</v>
      </c>
    </row>
    <row r="103" spans="2:11" hidden="1" x14ac:dyDescent="0.25">
      <c r="B103" s="37" t="s">
        <v>234</v>
      </c>
      <c r="C103" t="s">
        <v>235</v>
      </c>
      <c r="D103" t="s">
        <v>259</v>
      </c>
      <c r="E103" t="str">
        <f t="shared" si="1"/>
        <v>2.2</v>
      </c>
      <c r="F103" t="s">
        <v>256</v>
      </c>
      <c r="G103" s="42" t="s">
        <v>260</v>
      </c>
      <c r="H103" t="s">
        <v>156</v>
      </c>
      <c r="I103">
        <v>1</v>
      </c>
      <c r="J103">
        <v>0</v>
      </c>
      <c r="K103" s="44">
        <v>21151533548</v>
      </c>
    </row>
    <row r="104" spans="2:11" hidden="1" x14ac:dyDescent="0.25">
      <c r="B104" s="37" t="s">
        <v>234</v>
      </c>
      <c r="C104" t="s">
        <v>235</v>
      </c>
      <c r="D104" t="s">
        <v>259</v>
      </c>
      <c r="E104" t="str">
        <f t="shared" si="1"/>
        <v>2.2</v>
      </c>
      <c r="F104" t="s">
        <v>256</v>
      </c>
      <c r="G104" s="42" t="s">
        <v>260</v>
      </c>
      <c r="H104" t="s">
        <v>261</v>
      </c>
      <c r="I104">
        <v>1</v>
      </c>
      <c r="J104">
        <v>0</v>
      </c>
      <c r="K104" s="44">
        <v>10265679100</v>
      </c>
    </row>
    <row r="105" spans="2:11" hidden="1" x14ac:dyDescent="0.25">
      <c r="B105" s="37" t="s">
        <v>234</v>
      </c>
      <c r="C105" t="s">
        <v>235</v>
      </c>
      <c r="D105" t="s">
        <v>259</v>
      </c>
      <c r="E105" t="str">
        <f t="shared" si="1"/>
        <v>2.2</v>
      </c>
      <c r="F105" t="s">
        <v>256</v>
      </c>
      <c r="G105" s="42" t="s">
        <v>260</v>
      </c>
      <c r="H105" t="s">
        <v>262</v>
      </c>
      <c r="I105">
        <v>1</v>
      </c>
      <c r="J105">
        <v>0</v>
      </c>
      <c r="K105" s="44">
        <v>4874394885</v>
      </c>
    </row>
    <row r="106" spans="2:11" hidden="1" x14ac:dyDescent="0.25">
      <c r="B106" s="37" t="s">
        <v>234</v>
      </c>
      <c r="C106" t="s">
        <v>235</v>
      </c>
      <c r="D106" t="s">
        <v>259</v>
      </c>
      <c r="E106" t="str">
        <f t="shared" si="1"/>
        <v>2.2</v>
      </c>
      <c r="F106" t="s">
        <v>256</v>
      </c>
      <c r="G106" s="42" t="s">
        <v>260</v>
      </c>
      <c r="H106" t="s">
        <v>263</v>
      </c>
      <c r="I106">
        <v>1</v>
      </c>
      <c r="J106">
        <v>0</v>
      </c>
      <c r="K106" s="44">
        <v>8754400000</v>
      </c>
    </row>
    <row r="107" spans="2:11" hidden="1" x14ac:dyDescent="0.25">
      <c r="B107" s="37" t="s">
        <v>234</v>
      </c>
      <c r="C107" t="s">
        <v>235</v>
      </c>
      <c r="D107" t="s">
        <v>259</v>
      </c>
      <c r="E107" t="str">
        <f t="shared" si="1"/>
        <v>2.2</v>
      </c>
      <c r="F107" t="s">
        <v>256</v>
      </c>
      <c r="G107" s="42" t="s">
        <v>260</v>
      </c>
      <c r="H107" t="s">
        <v>264</v>
      </c>
      <c r="I107">
        <v>1</v>
      </c>
      <c r="J107">
        <v>0</v>
      </c>
      <c r="K107" s="44">
        <v>2298030000</v>
      </c>
    </row>
    <row r="108" spans="2:11" hidden="1" x14ac:dyDescent="0.25">
      <c r="B108" s="37" t="s">
        <v>234</v>
      </c>
      <c r="C108" t="s">
        <v>235</v>
      </c>
      <c r="D108" t="s">
        <v>259</v>
      </c>
      <c r="E108" t="str">
        <f t="shared" si="1"/>
        <v>2.2</v>
      </c>
      <c r="F108" t="s">
        <v>256</v>
      </c>
      <c r="G108" s="42" t="s">
        <v>260</v>
      </c>
      <c r="H108" t="s">
        <v>265</v>
      </c>
      <c r="I108">
        <v>1</v>
      </c>
      <c r="J108">
        <v>0</v>
      </c>
      <c r="K108" s="44">
        <v>114380613</v>
      </c>
    </row>
    <row r="109" spans="2:11" hidden="1" x14ac:dyDescent="0.25">
      <c r="B109" s="37" t="s">
        <v>234</v>
      </c>
      <c r="C109" t="s">
        <v>235</v>
      </c>
      <c r="D109" t="s">
        <v>259</v>
      </c>
      <c r="E109" t="str">
        <f t="shared" si="1"/>
        <v>2.2</v>
      </c>
      <c r="F109" t="s">
        <v>256</v>
      </c>
      <c r="G109" s="42" t="s">
        <v>260</v>
      </c>
      <c r="H109" t="s">
        <v>266</v>
      </c>
      <c r="I109">
        <v>1</v>
      </c>
      <c r="J109">
        <v>0</v>
      </c>
      <c r="K109" s="44">
        <v>35156676012</v>
      </c>
    </row>
    <row r="110" spans="2:11" hidden="1" x14ac:dyDescent="0.25">
      <c r="B110" s="37" t="s">
        <v>234</v>
      </c>
      <c r="C110" t="s">
        <v>235</v>
      </c>
      <c r="D110" t="s">
        <v>259</v>
      </c>
      <c r="E110" t="str">
        <f t="shared" si="1"/>
        <v>2.2</v>
      </c>
      <c r="F110" t="s">
        <v>256</v>
      </c>
      <c r="G110" s="42" t="s">
        <v>260</v>
      </c>
      <c r="H110" t="s">
        <v>267</v>
      </c>
      <c r="I110">
        <v>1</v>
      </c>
      <c r="J110">
        <v>0</v>
      </c>
      <c r="K110" s="44">
        <v>7614714052</v>
      </c>
    </row>
    <row r="111" spans="2:11" hidden="1" x14ac:dyDescent="0.25">
      <c r="B111" s="37" t="s">
        <v>234</v>
      </c>
      <c r="C111" t="s">
        <v>235</v>
      </c>
      <c r="D111" t="s">
        <v>259</v>
      </c>
      <c r="E111" t="str">
        <f t="shared" si="1"/>
        <v>2.2</v>
      </c>
      <c r="F111" t="s">
        <v>256</v>
      </c>
      <c r="G111" s="42" t="s">
        <v>260</v>
      </c>
      <c r="H111" t="s">
        <v>268</v>
      </c>
      <c r="I111">
        <v>1</v>
      </c>
      <c r="J111">
        <v>0</v>
      </c>
      <c r="K111" s="44">
        <v>33696920121</v>
      </c>
    </row>
    <row r="112" spans="2:11" hidden="1" x14ac:dyDescent="0.25">
      <c r="B112" s="37" t="s">
        <v>234</v>
      </c>
      <c r="C112" t="s">
        <v>235</v>
      </c>
      <c r="D112" t="s">
        <v>259</v>
      </c>
      <c r="E112" t="str">
        <f t="shared" si="1"/>
        <v>2.2</v>
      </c>
      <c r="F112" t="s">
        <v>256</v>
      </c>
      <c r="G112" s="42" t="s">
        <v>260</v>
      </c>
      <c r="H112" t="s">
        <v>269</v>
      </c>
      <c r="I112">
        <v>1</v>
      </c>
      <c r="J112">
        <v>0</v>
      </c>
      <c r="K112" s="44">
        <v>14441537195</v>
      </c>
    </row>
    <row r="113" spans="2:11" hidden="1" x14ac:dyDescent="0.25">
      <c r="B113" s="37" t="s">
        <v>234</v>
      </c>
      <c r="C113" t="s">
        <v>235</v>
      </c>
      <c r="D113" t="s">
        <v>270</v>
      </c>
      <c r="E113" t="str">
        <f t="shared" si="1"/>
        <v>2.3</v>
      </c>
      <c r="F113" t="s">
        <v>101</v>
      </c>
      <c r="G113" s="42" t="s">
        <v>271</v>
      </c>
      <c r="H113" t="s">
        <v>75</v>
      </c>
      <c r="I113">
        <v>1</v>
      </c>
      <c r="J113">
        <v>0</v>
      </c>
      <c r="K113" s="44">
        <v>1</v>
      </c>
    </row>
    <row r="114" spans="2:11" hidden="1" x14ac:dyDescent="0.25">
      <c r="B114" s="37" t="s">
        <v>234</v>
      </c>
      <c r="C114" t="s">
        <v>235</v>
      </c>
      <c r="D114" t="s">
        <v>272</v>
      </c>
      <c r="E114" t="str">
        <f t="shared" si="1"/>
        <v>2.3</v>
      </c>
      <c r="F114" t="s">
        <v>101</v>
      </c>
      <c r="G114" s="42" t="s">
        <v>273</v>
      </c>
      <c r="H114" t="s">
        <v>75</v>
      </c>
      <c r="I114">
        <v>1</v>
      </c>
      <c r="J114">
        <v>0</v>
      </c>
      <c r="K114" s="44">
        <v>1400000000</v>
      </c>
    </row>
    <row r="115" spans="2:11" hidden="1" x14ac:dyDescent="0.25">
      <c r="B115" s="37" t="s">
        <v>234</v>
      </c>
      <c r="C115" t="s">
        <v>235</v>
      </c>
      <c r="D115" t="s">
        <v>274</v>
      </c>
      <c r="E115" t="str">
        <f t="shared" si="1"/>
        <v>2.3</v>
      </c>
      <c r="F115" t="s">
        <v>101</v>
      </c>
      <c r="G115" s="42" t="s">
        <v>275</v>
      </c>
      <c r="H115" t="s">
        <v>75</v>
      </c>
      <c r="I115">
        <v>1</v>
      </c>
      <c r="J115">
        <v>0</v>
      </c>
      <c r="K115" s="44">
        <v>1600000000</v>
      </c>
    </row>
    <row r="116" spans="2:11" hidden="1" x14ac:dyDescent="0.25">
      <c r="B116" s="37" t="s">
        <v>234</v>
      </c>
      <c r="C116" t="s">
        <v>235</v>
      </c>
      <c r="D116" t="s">
        <v>276</v>
      </c>
      <c r="E116" t="str">
        <f t="shared" si="1"/>
        <v>2.3</v>
      </c>
      <c r="F116" t="s">
        <v>101</v>
      </c>
      <c r="G116" s="42" t="s">
        <v>277</v>
      </c>
      <c r="H116" t="s">
        <v>75</v>
      </c>
      <c r="I116">
        <v>1</v>
      </c>
      <c r="J116">
        <v>0</v>
      </c>
      <c r="K116" s="44">
        <v>2300000000</v>
      </c>
    </row>
    <row r="117" spans="2:11" hidden="1" x14ac:dyDescent="0.25">
      <c r="B117" s="37" t="s">
        <v>234</v>
      </c>
      <c r="C117" t="s">
        <v>235</v>
      </c>
      <c r="D117" t="s">
        <v>278</v>
      </c>
      <c r="E117" t="str">
        <f t="shared" si="1"/>
        <v>2.3</v>
      </c>
      <c r="F117" t="s">
        <v>101</v>
      </c>
      <c r="G117" s="42" t="s">
        <v>279</v>
      </c>
      <c r="H117" t="s">
        <v>75</v>
      </c>
      <c r="I117">
        <v>1</v>
      </c>
      <c r="J117">
        <v>0</v>
      </c>
      <c r="K117" s="44">
        <v>4300000000</v>
      </c>
    </row>
    <row r="118" spans="2:11" hidden="1" x14ac:dyDescent="0.25">
      <c r="B118" s="37" t="s">
        <v>234</v>
      </c>
      <c r="C118" t="s">
        <v>235</v>
      </c>
      <c r="D118" t="s">
        <v>280</v>
      </c>
      <c r="E118" t="str">
        <f t="shared" si="1"/>
        <v>2.3</v>
      </c>
      <c r="F118" t="s">
        <v>101</v>
      </c>
      <c r="G118" s="42" t="s">
        <v>281</v>
      </c>
      <c r="H118" t="s">
        <v>75</v>
      </c>
      <c r="I118">
        <v>1</v>
      </c>
      <c r="J118">
        <v>0</v>
      </c>
      <c r="K118" s="44">
        <v>1000000000</v>
      </c>
    </row>
    <row r="119" spans="2:11" hidden="1" x14ac:dyDescent="0.25">
      <c r="B119" s="37" t="s">
        <v>234</v>
      </c>
      <c r="C119" t="s">
        <v>235</v>
      </c>
      <c r="D119" t="s">
        <v>282</v>
      </c>
      <c r="E119" t="str">
        <f t="shared" si="1"/>
        <v>2.3</v>
      </c>
      <c r="F119" t="s">
        <v>101</v>
      </c>
      <c r="G119" s="42" t="s">
        <v>283</v>
      </c>
      <c r="H119" t="s">
        <v>156</v>
      </c>
      <c r="I119">
        <v>1</v>
      </c>
      <c r="J119">
        <v>0</v>
      </c>
      <c r="K119" s="44">
        <v>2300000000</v>
      </c>
    </row>
    <row r="120" spans="2:11" hidden="1" x14ac:dyDescent="0.25">
      <c r="B120" s="37" t="s">
        <v>234</v>
      </c>
      <c r="C120" t="s">
        <v>235</v>
      </c>
      <c r="D120" t="s">
        <v>284</v>
      </c>
      <c r="E120" t="str">
        <f t="shared" si="1"/>
        <v>2.3</v>
      </c>
      <c r="F120" t="s">
        <v>101</v>
      </c>
      <c r="G120" t="s">
        <v>285</v>
      </c>
      <c r="H120" t="s">
        <v>75</v>
      </c>
      <c r="I120">
        <v>1</v>
      </c>
      <c r="J120">
        <v>0</v>
      </c>
      <c r="K120" s="44">
        <v>4999999999</v>
      </c>
    </row>
    <row r="121" spans="2:11" hidden="1" x14ac:dyDescent="0.25">
      <c r="B121" s="37" t="s">
        <v>234</v>
      </c>
      <c r="C121" t="s">
        <v>235</v>
      </c>
      <c r="D121" t="s">
        <v>286</v>
      </c>
      <c r="E121" t="str">
        <f t="shared" si="1"/>
        <v>2.3</v>
      </c>
      <c r="F121" t="s">
        <v>101</v>
      </c>
      <c r="G121" t="s">
        <v>287</v>
      </c>
      <c r="H121" t="s">
        <v>75</v>
      </c>
      <c r="I121">
        <v>1</v>
      </c>
      <c r="J121">
        <v>0</v>
      </c>
      <c r="K121" s="44">
        <v>3201737893</v>
      </c>
    </row>
    <row r="122" spans="2:11" hidden="1" x14ac:dyDescent="0.25">
      <c r="B122" s="37" t="s">
        <v>234</v>
      </c>
      <c r="C122" t="s">
        <v>235</v>
      </c>
      <c r="D122" t="s">
        <v>286</v>
      </c>
      <c r="E122" t="str">
        <f t="shared" si="1"/>
        <v>2.3</v>
      </c>
      <c r="F122" t="s">
        <v>101</v>
      </c>
      <c r="G122" t="s">
        <v>287</v>
      </c>
      <c r="H122" t="s">
        <v>156</v>
      </c>
      <c r="I122">
        <v>1</v>
      </c>
      <c r="J122">
        <v>0</v>
      </c>
      <c r="K122" s="44">
        <v>5584603285</v>
      </c>
    </row>
    <row r="123" spans="2:11" hidden="1" x14ac:dyDescent="0.25">
      <c r="B123" s="37" t="s">
        <v>234</v>
      </c>
      <c r="C123" t="s">
        <v>235</v>
      </c>
      <c r="D123" t="s">
        <v>286</v>
      </c>
      <c r="E123" t="str">
        <f t="shared" si="1"/>
        <v>2.3</v>
      </c>
      <c r="F123" t="s">
        <v>101</v>
      </c>
      <c r="G123" t="s">
        <v>287</v>
      </c>
      <c r="H123" t="s">
        <v>288</v>
      </c>
      <c r="I123">
        <v>1</v>
      </c>
      <c r="J123">
        <v>0</v>
      </c>
      <c r="K123" s="44">
        <v>1426518921</v>
      </c>
    </row>
    <row r="124" spans="2:11" hidden="1" x14ac:dyDescent="0.25">
      <c r="B124" s="37" t="s">
        <v>234</v>
      </c>
      <c r="C124" t="s">
        <v>235</v>
      </c>
      <c r="D124" t="s">
        <v>286</v>
      </c>
      <c r="E124" t="str">
        <f t="shared" si="1"/>
        <v>2.3</v>
      </c>
      <c r="F124" t="s">
        <v>101</v>
      </c>
      <c r="G124" s="42" t="s">
        <v>287</v>
      </c>
      <c r="H124" t="s">
        <v>289</v>
      </c>
      <c r="I124">
        <v>1</v>
      </c>
      <c r="J124">
        <v>0</v>
      </c>
      <c r="K124" s="44">
        <v>538108812</v>
      </c>
    </row>
    <row r="125" spans="2:11" hidden="1" x14ac:dyDescent="0.25">
      <c r="B125" s="37" t="s">
        <v>234</v>
      </c>
      <c r="C125" t="s">
        <v>235</v>
      </c>
      <c r="D125" t="s">
        <v>286</v>
      </c>
      <c r="E125" t="str">
        <f t="shared" si="1"/>
        <v>2.3</v>
      </c>
      <c r="F125" t="s">
        <v>101</v>
      </c>
      <c r="G125" s="42" t="s">
        <v>287</v>
      </c>
      <c r="H125" t="s">
        <v>290</v>
      </c>
      <c r="I125">
        <v>1</v>
      </c>
      <c r="J125">
        <v>0</v>
      </c>
      <c r="K125" s="44">
        <v>1</v>
      </c>
    </row>
    <row r="126" spans="2:11" hidden="1" x14ac:dyDescent="0.25">
      <c r="B126" t="s">
        <v>291</v>
      </c>
      <c r="C126" t="s">
        <v>292</v>
      </c>
      <c r="D126" t="s">
        <v>293</v>
      </c>
      <c r="E126" t="str">
        <f t="shared" si="1"/>
        <v>2.3</v>
      </c>
      <c r="F126" t="s">
        <v>101</v>
      </c>
      <c r="G126" t="s">
        <v>294</v>
      </c>
      <c r="H126" t="s">
        <v>75</v>
      </c>
      <c r="I126">
        <v>1</v>
      </c>
      <c r="J126">
        <v>0</v>
      </c>
      <c r="K126" s="44">
        <v>10000000000</v>
      </c>
    </row>
    <row r="127" spans="2:11" hidden="1" x14ac:dyDescent="0.25">
      <c r="B127" t="s">
        <v>291</v>
      </c>
      <c r="C127" t="s">
        <v>292</v>
      </c>
      <c r="D127" t="s">
        <v>293</v>
      </c>
      <c r="E127" t="str">
        <f t="shared" si="1"/>
        <v>2.3</v>
      </c>
      <c r="F127" t="s">
        <v>101</v>
      </c>
      <c r="G127" t="s">
        <v>294</v>
      </c>
      <c r="H127" t="s">
        <v>295</v>
      </c>
      <c r="I127">
        <v>1</v>
      </c>
      <c r="J127">
        <v>0</v>
      </c>
      <c r="K127" s="44">
        <v>1</v>
      </c>
    </row>
    <row r="128" spans="2:11" hidden="1" x14ac:dyDescent="0.25">
      <c r="B128" t="s">
        <v>296</v>
      </c>
      <c r="C128" t="s">
        <v>297</v>
      </c>
      <c r="D128" t="s">
        <v>298</v>
      </c>
      <c r="E128" t="str">
        <f t="shared" si="1"/>
        <v>2.1</v>
      </c>
      <c r="F128" t="s">
        <v>73</v>
      </c>
      <c r="G128" t="s">
        <v>299</v>
      </c>
      <c r="H128" t="s">
        <v>75</v>
      </c>
      <c r="I128">
        <v>1</v>
      </c>
      <c r="J128">
        <v>0</v>
      </c>
      <c r="K128" s="44">
        <v>70856413358</v>
      </c>
    </row>
    <row r="129" spans="2:11" hidden="1" x14ac:dyDescent="0.25">
      <c r="B129" t="s">
        <v>296</v>
      </c>
      <c r="C129" t="s">
        <v>297</v>
      </c>
      <c r="D129" t="s">
        <v>298</v>
      </c>
      <c r="E129" t="str">
        <f t="shared" si="1"/>
        <v>2.1</v>
      </c>
      <c r="F129" t="s">
        <v>73</v>
      </c>
      <c r="G129" t="s">
        <v>299</v>
      </c>
      <c r="H129" t="s">
        <v>232</v>
      </c>
      <c r="I129">
        <v>1</v>
      </c>
      <c r="J129">
        <v>0</v>
      </c>
      <c r="K129" s="44">
        <v>4999346415</v>
      </c>
    </row>
    <row r="130" spans="2:11" hidden="1" x14ac:dyDescent="0.25">
      <c r="B130" t="s">
        <v>296</v>
      </c>
      <c r="C130" t="s">
        <v>297</v>
      </c>
      <c r="D130" t="s">
        <v>298</v>
      </c>
      <c r="E130" t="str">
        <f t="shared" si="1"/>
        <v>2.1</v>
      </c>
      <c r="F130" t="s">
        <v>73</v>
      </c>
      <c r="G130" t="s">
        <v>299</v>
      </c>
      <c r="H130" t="s">
        <v>300</v>
      </c>
      <c r="I130">
        <v>1</v>
      </c>
      <c r="J130">
        <v>0</v>
      </c>
      <c r="K130" s="44">
        <v>10931611426</v>
      </c>
    </row>
    <row r="131" spans="2:11" hidden="1" x14ac:dyDescent="0.25">
      <c r="B131" t="s">
        <v>296</v>
      </c>
      <c r="C131" t="s">
        <v>297</v>
      </c>
      <c r="D131" t="s">
        <v>298</v>
      </c>
      <c r="E131" t="str">
        <f t="shared" ref="E131:E194" si="2">+LEFT(D131,3)</f>
        <v>2.1</v>
      </c>
      <c r="F131" t="s">
        <v>73</v>
      </c>
      <c r="G131" t="s">
        <v>299</v>
      </c>
      <c r="H131" t="s">
        <v>301</v>
      </c>
      <c r="I131">
        <v>1</v>
      </c>
      <c r="J131">
        <v>0</v>
      </c>
      <c r="K131" s="44">
        <v>1789054162</v>
      </c>
    </row>
    <row r="132" spans="2:11" hidden="1" x14ac:dyDescent="0.25">
      <c r="B132" t="s">
        <v>296</v>
      </c>
      <c r="C132" t="s">
        <v>297</v>
      </c>
      <c r="D132" t="s">
        <v>298</v>
      </c>
      <c r="E132" t="str">
        <f t="shared" si="2"/>
        <v>2.1</v>
      </c>
      <c r="F132" t="s">
        <v>73</v>
      </c>
      <c r="G132" t="s">
        <v>299</v>
      </c>
      <c r="H132" t="s">
        <v>302</v>
      </c>
      <c r="I132">
        <v>1</v>
      </c>
      <c r="J132">
        <v>0</v>
      </c>
      <c r="K132" s="44">
        <v>429917402</v>
      </c>
    </row>
    <row r="133" spans="2:11" hidden="1" x14ac:dyDescent="0.25">
      <c r="B133" t="s">
        <v>296</v>
      </c>
      <c r="C133" t="s">
        <v>297</v>
      </c>
      <c r="D133" t="s">
        <v>303</v>
      </c>
      <c r="E133" t="str">
        <f t="shared" si="2"/>
        <v>2.1</v>
      </c>
      <c r="F133" t="s">
        <v>73</v>
      </c>
      <c r="G133" t="s">
        <v>304</v>
      </c>
      <c r="H133" t="s">
        <v>75</v>
      </c>
      <c r="I133">
        <v>1</v>
      </c>
      <c r="J133">
        <v>0</v>
      </c>
      <c r="K133" s="44">
        <v>8125623788</v>
      </c>
    </row>
    <row r="134" spans="2:11" hidden="1" x14ac:dyDescent="0.25">
      <c r="B134" t="s">
        <v>296</v>
      </c>
      <c r="C134" t="s">
        <v>297</v>
      </c>
      <c r="D134" t="s">
        <v>303</v>
      </c>
      <c r="E134" t="str">
        <f t="shared" si="2"/>
        <v>2.1</v>
      </c>
      <c r="F134" t="s">
        <v>73</v>
      </c>
      <c r="G134" t="s">
        <v>304</v>
      </c>
      <c r="H134" t="s">
        <v>232</v>
      </c>
      <c r="I134">
        <v>1</v>
      </c>
      <c r="J134">
        <v>0</v>
      </c>
      <c r="K134" s="44">
        <v>6232163927</v>
      </c>
    </row>
    <row r="135" spans="2:11" hidden="1" x14ac:dyDescent="0.25">
      <c r="B135" t="s">
        <v>296</v>
      </c>
      <c r="C135" t="s">
        <v>297</v>
      </c>
      <c r="D135" t="s">
        <v>303</v>
      </c>
      <c r="E135" t="str">
        <f t="shared" si="2"/>
        <v>2.1</v>
      </c>
      <c r="F135" t="s">
        <v>73</v>
      </c>
      <c r="G135" t="s">
        <v>304</v>
      </c>
      <c r="H135" t="s">
        <v>300</v>
      </c>
      <c r="I135">
        <v>1</v>
      </c>
      <c r="J135">
        <v>0</v>
      </c>
      <c r="K135" s="44">
        <v>4452011837</v>
      </c>
    </row>
    <row r="136" spans="2:11" hidden="1" x14ac:dyDescent="0.25">
      <c r="B136" t="s">
        <v>296</v>
      </c>
      <c r="C136" t="s">
        <v>297</v>
      </c>
      <c r="D136" t="s">
        <v>303</v>
      </c>
      <c r="E136" t="str">
        <f t="shared" si="2"/>
        <v>2.1</v>
      </c>
      <c r="F136" t="s">
        <v>73</v>
      </c>
      <c r="G136" t="s">
        <v>304</v>
      </c>
      <c r="H136" t="s">
        <v>301</v>
      </c>
      <c r="I136">
        <v>1</v>
      </c>
      <c r="J136">
        <v>0</v>
      </c>
      <c r="K136" s="44">
        <v>1107553254</v>
      </c>
    </row>
    <row r="137" spans="2:11" hidden="1" x14ac:dyDescent="0.25">
      <c r="B137" t="s">
        <v>296</v>
      </c>
      <c r="C137" t="s">
        <v>297</v>
      </c>
      <c r="D137" t="s">
        <v>305</v>
      </c>
      <c r="E137" t="str">
        <f t="shared" si="2"/>
        <v>2.1</v>
      </c>
      <c r="F137" t="s">
        <v>73</v>
      </c>
      <c r="G137" t="s">
        <v>306</v>
      </c>
      <c r="H137" t="s">
        <v>75</v>
      </c>
      <c r="I137">
        <v>1</v>
      </c>
      <c r="J137">
        <v>0</v>
      </c>
      <c r="K137" s="44">
        <v>77589276</v>
      </c>
    </row>
    <row r="138" spans="2:11" hidden="1" x14ac:dyDescent="0.25">
      <c r="B138" t="s">
        <v>296</v>
      </c>
      <c r="C138" t="s">
        <v>297</v>
      </c>
      <c r="D138" t="s">
        <v>307</v>
      </c>
      <c r="E138" t="str">
        <f t="shared" si="2"/>
        <v>2.1</v>
      </c>
      <c r="F138" t="s">
        <v>73</v>
      </c>
      <c r="G138" t="s">
        <v>308</v>
      </c>
      <c r="H138" t="s">
        <v>75</v>
      </c>
      <c r="I138">
        <v>1</v>
      </c>
      <c r="J138">
        <v>0</v>
      </c>
      <c r="K138" s="44">
        <v>191765288</v>
      </c>
    </row>
    <row r="139" spans="2:11" hidden="1" x14ac:dyDescent="0.25">
      <c r="B139" t="s">
        <v>296</v>
      </c>
      <c r="C139" t="s">
        <v>297</v>
      </c>
      <c r="D139" t="s">
        <v>307</v>
      </c>
      <c r="E139" t="str">
        <f t="shared" si="2"/>
        <v>2.1</v>
      </c>
      <c r="F139" t="s">
        <v>73</v>
      </c>
      <c r="G139" t="s">
        <v>308</v>
      </c>
      <c r="H139" t="s">
        <v>300</v>
      </c>
      <c r="I139">
        <v>1</v>
      </c>
      <c r="J139">
        <v>0</v>
      </c>
      <c r="K139" s="44">
        <v>1150461917</v>
      </c>
    </row>
    <row r="140" spans="2:11" hidden="1" x14ac:dyDescent="0.25">
      <c r="B140" t="s">
        <v>296</v>
      </c>
      <c r="C140" t="s">
        <v>297</v>
      </c>
      <c r="D140" t="s">
        <v>309</v>
      </c>
      <c r="E140" t="str">
        <f t="shared" si="2"/>
        <v>2.1</v>
      </c>
      <c r="F140" t="s">
        <v>73</v>
      </c>
      <c r="G140" t="s">
        <v>310</v>
      </c>
      <c r="H140" t="s">
        <v>75</v>
      </c>
      <c r="I140">
        <v>1</v>
      </c>
      <c r="J140">
        <v>0</v>
      </c>
      <c r="K140" s="44">
        <v>975000000</v>
      </c>
    </row>
    <row r="141" spans="2:11" hidden="1" x14ac:dyDescent="0.25">
      <c r="B141" t="s">
        <v>296</v>
      </c>
      <c r="C141" t="s">
        <v>297</v>
      </c>
      <c r="D141" t="s">
        <v>311</v>
      </c>
      <c r="E141" t="str">
        <f t="shared" si="2"/>
        <v>2.1</v>
      </c>
      <c r="F141" t="s">
        <v>73</v>
      </c>
      <c r="G141" t="s">
        <v>312</v>
      </c>
      <c r="H141" t="s">
        <v>75</v>
      </c>
      <c r="I141">
        <v>1</v>
      </c>
      <c r="J141">
        <v>0</v>
      </c>
      <c r="K141" s="44">
        <v>336000960</v>
      </c>
    </row>
    <row r="142" spans="2:11" hidden="1" x14ac:dyDescent="0.25">
      <c r="B142" t="s">
        <v>296</v>
      </c>
      <c r="C142" t="s">
        <v>297</v>
      </c>
      <c r="D142" t="s">
        <v>311</v>
      </c>
      <c r="E142" t="str">
        <f t="shared" si="2"/>
        <v>2.1</v>
      </c>
      <c r="F142" t="s">
        <v>73</v>
      </c>
      <c r="G142" t="s">
        <v>312</v>
      </c>
      <c r="H142" t="s">
        <v>300</v>
      </c>
      <c r="I142">
        <v>1</v>
      </c>
      <c r="J142">
        <v>0</v>
      </c>
      <c r="K142" s="44">
        <v>6415200</v>
      </c>
    </row>
    <row r="143" spans="2:11" hidden="1" x14ac:dyDescent="0.25">
      <c r="B143" t="s">
        <v>296</v>
      </c>
      <c r="C143" t="s">
        <v>297</v>
      </c>
      <c r="D143" t="s">
        <v>313</v>
      </c>
      <c r="E143" t="str">
        <f t="shared" si="2"/>
        <v>2.1</v>
      </c>
      <c r="F143" t="s">
        <v>73</v>
      </c>
      <c r="G143" t="s">
        <v>314</v>
      </c>
      <c r="H143" t="s">
        <v>75</v>
      </c>
      <c r="I143">
        <v>1</v>
      </c>
      <c r="J143">
        <v>0</v>
      </c>
      <c r="K143" s="44">
        <v>975000000</v>
      </c>
    </row>
    <row r="144" spans="2:11" hidden="1" x14ac:dyDescent="0.25">
      <c r="B144" t="s">
        <v>296</v>
      </c>
      <c r="C144" t="s">
        <v>297</v>
      </c>
      <c r="D144" t="s">
        <v>315</v>
      </c>
      <c r="E144" t="str">
        <f t="shared" si="2"/>
        <v>2.1</v>
      </c>
      <c r="F144" t="s">
        <v>73</v>
      </c>
      <c r="G144" t="s">
        <v>316</v>
      </c>
      <c r="H144" t="s">
        <v>75</v>
      </c>
      <c r="I144">
        <v>1</v>
      </c>
      <c r="J144">
        <v>0</v>
      </c>
      <c r="K144" s="44">
        <v>2774841225</v>
      </c>
    </row>
    <row r="145" spans="2:11" hidden="1" x14ac:dyDescent="0.25">
      <c r="B145" t="s">
        <v>296</v>
      </c>
      <c r="C145" t="s">
        <v>297</v>
      </c>
      <c r="D145" t="s">
        <v>315</v>
      </c>
      <c r="E145" t="str">
        <f t="shared" si="2"/>
        <v>2.1</v>
      </c>
      <c r="F145" t="s">
        <v>73</v>
      </c>
      <c r="G145" t="s">
        <v>316</v>
      </c>
      <c r="H145" t="s">
        <v>232</v>
      </c>
      <c r="I145">
        <v>1</v>
      </c>
      <c r="J145">
        <v>0</v>
      </c>
      <c r="K145" s="44">
        <v>200772312</v>
      </c>
    </row>
    <row r="146" spans="2:11" hidden="1" x14ac:dyDescent="0.25">
      <c r="B146" t="s">
        <v>296</v>
      </c>
      <c r="C146" t="s">
        <v>297</v>
      </c>
      <c r="D146" t="s">
        <v>315</v>
      </c>
      <c r="E146" t="str">
        <f t="shared" si="2"/>
        <v>2.1</v>
      </c>
      <c r="F146" t="s">
        <v>73</v>
      </c>
      <c r="G146" t="s">
        <v>316</v>
      </c>
      <c r="H146" t="s">
        <v>301</v>
      </c>
      <c r="I146">
        <v>1</v>
      </c>
      <c r="J146">
        <v>0</v>
      </c>
      <c r="K146" s="44">
        <v>141198489</v>
      </c>
    </row>
    <row r="147" spans="2:11" hidden="1" x14ac:dyDescent="0.25">
      <c r="B147" t="s">
        <v>296</v>
      </c>
      <c r="C147" t="s">
        <v>297</v>
      </c>
      <c r="D147" t="s">
        <v>315</v>
      </c>
      <c r="E147" t="str">
        <f t="shared" si="2"/>
        <v>2.1</v>
      </c>
      <c r="F147" t="s">
        <v>73</v>
      </c>
      <c r="G147" t="s">
        <v>316</v>
      </c>
      <c r="H147" t="s">
        <v>300</v>
      </c>
      <c r="I147">
        <v>1</v>
      </c>
      <c r="J147">
        <v>0</v>
      </c>
      <c r="K147" s="44">
        <v>960624007</v>
      </c>
    </row>
    <row r="148" spans="2:11" hidden="1" x14ac:dyDescent="0.25">
      <c r="B148" t="s">
        <v>296</v>
      </c>
      <c r="C148" t="s">
        <v>297</v>
      </c>
      <c r="D148" t="s">
        <v>317</v>
      </c>
      <c r="E148" t="str">
        <f t="shared" si="2"/>
        <v>2.1</v>
      </c>
      <c r="F148" t="s">
        <v>73</v>
      </c>
      <c r="G148" t="s">
        <v>318</v>
      </c>
      <c r="H148" t="s">
        <v>75</v>
      </c>
      <c r="I148">
        <v>1</v>
      </c>
      <c r="J148">
        <v>0</v>
      </c>
      <c r="K148" s="44">
        <v>1876062170</v>
      </c>
    </row>
    <row r="149" spans="2:11" hidden="1" x14ac:dyDescent="0.25">
      <c r="B149" t="s">
        <v>296</v>
      </c>
      <c r="C149" t="s">
        <v>297</v>
      </c>
      <c r="D149" t="s">
        <v>317</v>
      </c>
      <c r="E149" t="str">
        <f t="shared" si="2"/>
        <v>2.1</v>
      </c>
      <c r="F149" t="s">
        <v>73</v>
      </c>
      <c r="G149" t="s">
        <v>318</v>
      </c>
      <c r="H149" t="s">
        <v>232</v>
      </c>
      <c r="I149">
        <v>1</v>
      </c>
      <c r="J149">
        <v>0</v>
      </c>
      <c r="K149" s="44">
        <v>136557673</v>
      </c>
    </row>
    <row r="150" spans="2:11" hidden="1" x14ac:dyDescent="0.25">
      <c r="B150" t="s">
        <v>296</v>
      </c>
      <c r="C150" t="s">
        <v>297</v>
      </c>
      <c r="D150" t="s">
        <v>317</v>
      </c>
      <c r="E150" t="str">
        <f t="shared" si="2"/>
        <v>2.1</v>
      </c>
      <c r="F150" t="s">
        <v>73</v>
      </c>
      <c r="G150" t="s">
        <v>318</v>
      </c>
      <c r="H150" t="s">
        <v>301</v>
      </c>
      <c r="I150">
        <v>1</v>
      </c>
      <c r="J150">
        <v>0</v>
      </c>
      <c r="K150" s="44">
        <v>96037836</v>
      </c>
    </row>
    <row r="151" spans="2:11" hidden="1" x14ac:dyDescent="0.25">
      <c r="B151" t="s">
        <v>296</v>
      </c>
      <c r="C151" t="s">
        <v>297</v>
      </c>
      <c r="D151" t="s">
        <v>317</v>
      </c>
      <c r="E151" t="str">
        <f t="shared" si="2"/>
        <v>2.1</v>
      </c>
      <c r="F151" t="s">
        <v>73</v>
      </c>
      <c r="G151" t="s">
        <v>318</v>
      </c>
      <c r="H151" t="s">
        <v>300</v>
      </c>
      <c r="I151">
        <v>1</v>
      </c>
      <c r="J151">
        <v>0</v>
      </c>
      <c r="K151" s="44">
        <v>500000000</v>
      </c>
    </row>
    <row r="152" spans="2:11" hidden="1" x14ac:dyDescent="0.25">
      <c r="B152" t="s">
        <v>296</v>
      </c>
      <c r="C152" t="s">
        <v>297</v>
      </c>
      <c r="D152" t="s">
        <v>319</v>
      </c>
      <c r="E152" t="str">
        <f t="shared" si="2"/>
        <v>2.1</v>
      </c>
      <c r="F152" t="s">
        <v>73</v>
      </c>
      <c r="G152" t="s">
        <v>320</v>
      </c>
      <c r="H152" t="s">
        <v>75</v>
      </c>
      <c r="I152">
        <v>1</v>
      </c>
      <c r="J152">
        <v>0</v>
      </c>
      <c r="K152" s="44">
        <v>5829047011</v>
      </c>
    </row>
    <row r="153" spans="2:11" hidden="1" x14ac:dyDescent="0.25">
      <c r="B153" t="s">
        <v>296</v>
      </c>
      <c r="C153" t="s">
        <v>297</v>
      </c>
      <c r="D153" t="s">
        <v>319</v>
      </c>
      <c r="E153" t="str">
        <f t="shared" si="2"/>
        <v>2.1</v>
      </c>
      <c r="F153" t="s">
        <v>73</v>
      </c>
      <c r="G153" t="s">
        <v>320</v>
      </c>
      <c r="H153" t="s">
        <v>232</v>
      </c>
      <c r="I153">
        <v>1</v>
      </c>
      <c r="J153">
        <v>0</v>
      </c>
      <c r="K153" s="44">
        <v>453131873</v>
      </c>
    </row>
    <row r="154" spans="2:11" hidden="1" x14ac:dyDescent="0.25">
      <c r="B154" t="s">
        <v>296</v>
      </c>
      <c r="C154" t="s">
        <v>297</v>
      </c>
      <c r="D154" t="s">
        <v>319</v>
      </c>
      <c r="E154" t="str">
        <f t="shared" si="2"/>
        <v>2.1</v>
      </c>
      <c r="F154" t="s">
        <v>73</v>
      </c>
      <c r="G154" t="s">
        <v>320</v>
      </c>
      <c r="H154" t="s">
        <v>301</v>
      </c>
      <c r="I154">
        <v>1</v>
      </c>
      <c r="J154">
        <v>0</v>
      </c>
      <c r="K154" s="44">
        <v>318677130</v>
      </c>
    </row>
    <row r="155" spans="2:11" hidden="1" x14ac:dyDescent="0.25">
      <c r="B155" t="s">
        <v>296</v>
      </c>
      <c r="C155" t="s">
        <v>297</v>
      </c>
      <c r="D155" t="s">
        <v>319</v>
      </c>
      <c r="E155" t="str">
        <f t="shared" si="2"/>
        <v>2.1</v>
      </c>
      <c r="F155" t="s">
        <v>73</v>
      </c>
      <c r="G155" t="s">
        <v>320</v>
      </c>
      <c r="H155" t="s">
        <v>300</v>
      </c>
      <c r="I155">
        <v>1</v>
      </c>
      <c r="J155">
        <v>0</v>
      </c>
      <c r="K155" s="44">
        <v>417993947</v>
      </c>
    </row>
    <row r="156" spans="2:11" hidden="1" x14ac:dyDescent="0.25">
      <c r="B156" t="s">
        <v>296</v>
      </c>
      <c r="C156" t="s">
        <v>297</v>
      </c>
      <c r="D156" t="s">
        <v>319</v>
      </c>
      <c r="E156" t="str">
        <f t="shared" si="2"/>
        <v>2.1</v>
      </c>
      <c r="F156" t="s">
        <v>73</v>
      </c>
      <c r="G156" t="s">
        <v>320</v>
      </c>
      <c r="H156" t="s">
        <v>321</v>
      </c>
      <c r="I156">
        <v>1</v>
      </c>
      <c r="J156">
        <v>0</v>
      </c>
      <c r="K156" s="44">
        <v>835987896</v>
      </c>
    </row>
    <row r="157" spans="2:11" hidden="1" x14ac:dyDescent="0.25">
      <c r="B157" t="s">
        <v>296</v>
      </c>
      <c r="C157" t="s">
        <v>297</v>
      </c>
      <c r="D157" t="s">
        <v>322</v>
      </c>
      <c r="E157" t="str">
        <f t="shared" si="2"/>
        <v>2.1</v>
      </c>
      <c r="F157" t="s">
        <v>73</v>
      </c>
      <c r="G157" t="s">
        <v>323</v>
      </c>
      <c r="H157" t="s">
        <v>75</v>
      </c>
      <c r="I157">
        <v>1</v>
      </c>
      <c r="J157">
        <v>0</v>
      </c>
      <c r="K157" s="44">
        <v>5380658771</v>
      </c>
    </row>
    <row r="158" spans="2:11" hidden="1" x14ac:dyDescent="0.25">
      <c r="B158" t="s">
        <v>296</v>
      </c>
      <c r="C158" t="s">
        <v>297</v>
      </c>
      <c r="D158" t="s">
        <v>322</v>
      </c>
      <c r="E158" t="str">
        <f t="shared" si="2"/>
        <v>2.1</v>
      </c>
      <c r="F158" t="s">
        <v>73</v>
      </c>
      <c r="G158" t="s">
        <v>323</v>
      </c>
      <c r="H158" t="s">
        <v>232</v>
      </c>
      <c r="I158">
        <v>1</v>
      </c>
      <c r="J158">
        <v>0</v>
      </c>
      <c r="K158" s="44">
        <v>418275640</v>
      </c>
    </row>
    <row r="159" spans="2:11" hidden="1" x14ac:dyDescent="0.25">
      <c r="B159" t="s">
        <v>296</v>
      </c>
      <c r="C159" t="s">
        <v>297</v>
      </c>
      <c r="D159" t="s">
        <v>322</v>
      </c>
      <c r="E159" t="str">
        <f t="shared" si="2"/>
        <v>2.1</v>
      </c>
      <c r="F159" t="s">
        <v>73</v>
      </c>
      <c r="G159" t="s">
        <v>323</v>
      </c>
      <c r="H159" t="s">
        <v>301</v>
      </c>
      <c r="I159">
        <v>1</v>
      </c>
      <c r="J159">
        <v>0</v>
      </c>
      <c r="K159" s="44">
        <v>294163488</v>
      </c>
    </row>
    <row r="160" spans="2:11" hidden="1" x14ac:dyDescent="0.25">
      <c r="B160" t="s">
        <v>296</v>
      </c>
      <c r="C160" t="s">
        <v>297</v>
      </c>
      <c r="D160" t="s">
        <v>322</v>
      </c>
      <c r="E160" t="str">
        <f t="shared" si="2"/>
        <v>2.1</v>
      </c>
      <c r="F160" t="s">
        <v>73</v>
      </c>
      <c r="G160" t="s">
        <v>323</v>
      </c>
      <c r="H160" t="s">
        <v>300</v>
      </c>
      <c r="I160">
        <v>1</v>
      </c>
      <c r="J160">
        <v>0</v>
      </c>
      <c r="K160" s="44">
        <v>168464220</v>
      </c>
    </row>
    <row r="161" spans="2:11" hidden="1" x14ac:dyDescent="0.25">
      <c r="B161" t="s">
        <v>296</v>
      </c>
      <c r="C161" t="s">
        <v>297</v>
      </c>
      <c r="D161" t="s">
        <v>322</v>
      </c>
      <c r="E161" t="str">
        <f t="shared" si="2"/>
        <v>2.1</v>
      </c>
      <c r="F161" t="s">
        <v>73</v>
      </c>
      <c r="G161" t="s">
        <v>323</v>
      </c>
      <c r="H161" t="s">
        <v>321</v>
      </c>
      <c r="I161">
        <v>1</v>
      </c>
      <c r="J161">
        <v>0</v>
      </c>
      <c r="K161" s="44">
        <v>842321101</v>
      </c>
    </row>
    <row r="162" spans="2:11" hidden="1" x14ac:dyDescent="0.25">
      <c r="B162" t="s">
        <v>296</v>
      </c>
      <c r="C162" t="s">
        <v>297</v>
      </c>
      <c r="D162" t="s">
        <v>324</v>
      </c>
      <c r="E162" t="str">
        <f t="shared" si="2"/>
        <v>2.1</v>
      </c>
      <c r="F162" t="s">
        <v>73</v>
      </c>
      <c r="G162" t="s">
        <v>325</v>
      </c>
      <c r="H162" t="s">
        <v>75</v>
      </c>
      <c r="I162">
        <v>1</v>
      </c>
      <c r="J162">
        <v>0</v>
      </c>
      <c r="K162" s="44">
        <v>4524000</v>
      </c>
    </row>
    <row r="163" spans="2:11" hidden="1" x14ac:dyDescent="0.25">
      <c r="B163" t="s">
        <v>296</v>
      </c>
      <c r="C163" t="s">
        <v>297</v>
      </c>
      <c r="D163" t="s">
        <v>324</v>
      </c>
      <c r="E163" t="str">
        <f t="shared" si="2"/>
        <v>2.1</v>
      </c>
      <c r="F163" t="s">
        <v>73</v>
      </c>
      <c r="G163" t="s">
        <v>325</v>
      </c>
      <c r="H163" t="s">
        <v>321</v>
      </c>
      <c r="I163">
        <v>1</v>
      </c>
      <c r="J163">
        <v>0</v>
      </c>
      <c r="K163" s="44">
        <v>374231727</v>
      </c>
    </row>
    <row r="164" spans="2:11" hidden="1" x14ac:dyDescent="0.25">
      <c r="B164" t="s">
        <v>296</v>
      </c>
      <c r="C164" t="s">
        <v>297</v>
      </c>
      <c r="D164" t="s">
        <v>326</v>
      </c>
      <c r="E164" t="str">
        <f t="shared" si="2"/>
        <v>2.1</v>
      </c>
      <c r="F164" t="s">
        <v>73</v>
      </c>
      <c r="G164" t="s">
        <v>327</v>
      </c>
      <c r="H164" t="s">
        <v>75</v>
      </c>
      <c r="I164">
        <v>1</v>
      </c>
      <c r="J164">
        <v>0</v>
      </c>
      <c r="K164" s="44">
        <v>8730435113</v>
      </c>
    </row>
    <row r="165" spans="2:11" hidden="1" x14ac:dyDescent="0.25">
      <c r="B165" t="s">
        <v>296</v>
      </c>
      <c r="C165" t="s">
        <v>297</v>
      </c>
      <c r="D165" t="s">
        <v>326</v>
      </c>
      <c r="E165" t="str">
        <f t="shared" si="2"/>
        <v>2.1</v>
      </c>
      <c r="F165" t="s">
        <v>73</v>
      </c>
      <c r="G165" t="s">
        <v>327</v>
      </c>
      <c r="H165" t="s">
        <v>232</v>
      </c>
      <c r="I165">
        <v>1</v>
      </c>
      <c r="J165">
        <v>0</v>
      </c>
      <c r="K165" s="44">
        <v>2074579357</v>
      </c>
    </row>
    <row r="166" spans="2:11" hidden="1" x14ac:dyDescent="0.25">
      <c r="B166" t="s">
        <v>296</v>
      </c>
      <c r="C166" t="s">
        <v>297</v>
      </c>
      <c r="D166" t="s">
        <v>326</v>
      </c>
      <c r="E166" t="str">
        <f t="shared" si="2"/>
        <v>2.1</v>
      </c>
      <c r="F166" t="s">
        <v>73</v>
      </c>
      <c r="G166" t="s">
        <v>327</v>
      </c>
      <c r="H166" t="s">
        <v>300</v>
      </c>
      <c r="I166">
        <v>1</v>
      </c>
      <c r="J166">
        <v>0</v>
      </c>
      <c r="K166" s="44">
        <v>2354549736</v>
      </c>
    </row>
    <row r="167" spans="2:11" hidden="1" x14ac:dyDescent="0.25">
      <c r="B167" t="s">
        <v>296</v>
      </c>
      <c r="C167" t="s">
        <v>297</v>
      </c>
      <c r="D167" t="s">
        <v>326</v>
      </c>
      <c r="E167" t="str">
        <f t="shared" si="2"/>
        <v>2.1</v>
      </c>
      <c r="F167" t="s">
        <v>73</v>
      </c>
      <c r="G167" t="s">
        <v>327</v>
      </c>
      <c r="H167" t="s">
        <v>301</v>
      </c>
      <c r="I167">
        <v>1</v>
      </c>
      <c r="J167">
        <v>0</v>
      </c>
      <c r="K167" s="44">
        <v>460276857</v>
      </c>
    </row>
    <row r="168" spans="2:11" hidden="1" x14ac:dyDescent="0.25">
      <c r="B168" t="s">
        <v>296</v>
      </c>
      <c r="C168" t="s">
        <v>297</v>
      </c>
      <c r="D168" t="s">
        <v>328</v>
      </c>
      <c r="E168" t="str">
        <f t="shared" si="2"/>
        <v>2.1</v>
      </c>
      <c r="F168" t="s">
        <v>73</v>
      </c>
      <c r="G168" t="s">
        <v>329</v>
      </c>
      <c r="H168" t="s">
        <v>75</v>
      </c>
      <c r="I168">
        <v>1</v>
      </c>
      <c r="J168">
        <v>0</v>
      </c>
      <c r="K168" s="44">
        <v>6050077799</v>
      </c>
    </row>
    <row r="169" spans="2:11" hidden="1" x14ac:dyDescent="0.25">
      <c r="B169" t="s">
        <v>296</v>
      </c>
      <c r="C169" t="s">
        <v>297</v>
      </c>
      <c r="D169" t="s">
        <v>328</v>
      </c>
      <c r="E169" t="str">
        <f t="shared" si="2"/>
        <v>2.1</v>
      </c>
      <c r="F169" t="s">
        <v>73</v>
      </c>
      <c r="G169" t="s">
        <v>329</v>
      </c>
      <c r="H169" t="s">
        <v>232</v>
      </c>
      <c r="I169">
        <v>1</v>
      </c>
      <c r="J169">
        <v>0</v>
      </c>
      <c r="K169" s="44">
        <v>819323674</v>
      </c>
    </row>
    <row r="170" spans="2:11" hidden="1" x14ac:dyDescent="0.25">
      <c r="B170" t="s">
        <v>296</v>
      </c>
      <c r="C170" t="s">
        <v>297</v>
      </c>
      <c r="D170" t="s">
        <v>328</v>
      </c>
      <c r="E170" t="str">
        <f t="shared" si="2"/>
        <v>2.1</v>
      </c>
      <c r="F170" t="s">
        <v>73</v>
      </c>
      <c r="G170" t="s">
        <v>329</v>
      </c>
      <c r="H170" t="s">
        <v>300</v>
      </c>
      <c r="I170">
        <v>1</v>
      </c>
      <c r="J170">
        <v>0</v>
      </c>
      <c r="K170" s="44">
        <v>1667806062</v>
      </c>
    </row>
    <row r="171" spans="2:11" hidden="1" x14ac:dyDescent="0.25">
      <c r="B171" t="s">
        <v>296</v>
      </c>
      <c r="C171" t="s">
        <v>297</v>
      </c>
      <c r="D171" t="s">
        <v>328</v>
      </c>
      <c r="E171" t="str">
        <f t="shared" si="2"/>
        <v>2.1</v>
      </c>
      <c r="F171" t="s">
        <v>73</v>
      </c>
      <c r="G171" t="s">
        <v>329</v>
      </c>
      <c r="H171" t="s">
        <v>301</v>
      </c>
      <c r="I171">
        <v>1</v>
      </c>
      <c r="J171">
        <v>0</v>
      </c>
      <c r="K171" s="44">
        <v>326029440</v>
      </c>
    </row>
    <row r="172" spans="2:11" hidden="1" x14ac:dyDescent="0.25">
      <c r="B172" t="s">
        <v>296</v>
      </c>
      <c r="C172" t="s">
        <v>297</v>
      </c>
      <c r="D172" t="s">
        <v>330</v>
      </c>
      <c r="E172" t="str">
        <f t="shared" si="2"/>
        <v>2.1</v>
      </c>
      <c r="F172" t="s">
        <v>73</v>
      </c>
      <c r="G172" t="s">
        <v>331</v>
      </c>
      <c r="H172" t="s">
        <v>75</v>
      </c>
      <c r="I172">
        <v>1</v>
      </c>
      <c r="J172">
        <v>0</v>
      </c>
      <c r="K172" s="44">
        <v>8256192533</v>
      </c>
    </row>
    <row r="173" spans="2:11" hidden="1" x14ac:dyDescent="0.25">
      <c r="B173" t="s">
        <v>296</v>
      </c>
      <c r="C173" t="s">
        <v>297</v>
      </c>
      <c r="D173" t="s">
        <v>330</v>
      </c>
      <c r="E173" t="str">
        <f t="shared" si="2"/>
        <v>2.1</v>
      </c>
      <c r="F173" t="s">
        <v>73</v>
      </c>
      <c r="G173" t="s">
        <v>331</v>
      </c>
      <c r="H173" t="s">
        <v>232</v>
      </c>
      <c r="I173">
        <v>1</v>
      </c>
      <c r="J173">
        <v>0</v>
      </c>
      <c r="K173" s="44">
        <v>442361043</v>
      </c>
    </row>
    <row r="174" spans="2:11" hidden="1" x14ac:dyDescent="0.25">
      <c r="B174" t="s">
        <v>296</v>
      </c>
      <c r="C174" t="s">
        <v>297</v>
      </c>
      <c r="D174" t="s">
        <v>330</v>
      </c>
      <c r="E174" t="str">
        <f t="shared" si="2"/>
        <v>2.1</v>
      </c>
      <c r="F174" t="s">
        <v>73</v>
      </c>
      <c r="G174" t="s">
        <v>331</v>
      </c>
      <c r="H174" t="s">
        <v>300</v>
      </c>
      <c r="I174">
        <v>1</v>
      </c>
      <c r="J174">
        <v>0</v>
      </c>
      <c r="K174" s="44">
        <v>337875599</v>
      </c>
    </row>
    <row r="175" spans="2:11" hidden="1" x14ac:dyDescent="0.25">
      <c r="B175" t="s">
        <v>296</v>
      </c>
      <c r="C175" t="s">
        <v>297</v>
      </c>
      <c r="D175" t="s">
        <v>330</v>
      </c>
      <c r="E175" t="str">
        <f t="shared" si="2"/>
        <v>2.1</v>
      </c>
      <c r="F175" t="s">
        <v>73</v>
      </c>
      <c r="G175" t="s">
        <v>331</v>
      </c>
      <c r="H175" t="s">
        <v>321</v>
      </c>
      <c r="I175">
        <v>1</v>
      </c>
      <c r="J175">
        <v>0</v>
      </c>
      <c r="K175" s="44">
        <v>930849021</v>
      </c>
    </row>
    <row r="176" spans="2:11" hidden="1" x14ac:dyDescent="0.25">
      <c r="B176" t="s">
        <v>296</v>
      </c>
      <c r="C176" t="s">
        <v>297</v>
      </c>
      <c r="D176" t="s">
        <v>330</v>
      </c>
      <c r="E176" t="str">
        <f t="shared" si="2"/>
        <v>2.1</v>
      </c>
      <c r="F176" t="s">
        <v>73</v>
      </c>
      <c r="G176" t="s">
        <v>331</v>
      </c>
      <c r="H176" t="s">
        <v>302</v>
      </c>
      <c r="I176">
        <v>1</v>
      </c>
      <c r="J176">
        <v>0</v>
      </c>
      <c r="K176" s="44">
        <v>420653377</v>
      </c>
    </row>
    <row r="177" spans="2:11" hidden="1" x14ac:dyDescent="0.25">
      <c r="B177" t="s">
        <v>296</v>
      </c>
      <c r="C177" t="s">
        <v>297</v>
      </c>
      <c r="D177" t="s">
        <v>330</v>
      </c>
      <c r="E177" t="str">
        <f t="shared" si="2"/>
        <v>2.1</v>
      </c>
      <c r="F177" t="s">
        <v>73</v>
      </c>
      <c r="G177" t="s">
        <v>331</v>
      </c>
      <c r="H177" t="s">
        <v>301</v>
      </c>
      <c r="I177">
        <v>1</v>
      </c>
      <c r="J177">
        <v>0</v>
      </c>
      <c r="K177" s="44">
        <v>442762508</v>
      </c>
    </row>
    <row r="178" spans="2:11" hidden="1" x14ac:dyDescent="0.25">
      <c r="B178" t="s">
        <v>296</v>
      </c>
      <c r="C178" t="s">
        <v>297</v>
      </c>
      <c r="D178" t="s">
        <v>332</v>
      </c>
      <c r="E178" t="str">
        <f t="shared" si="2"/>
        <v>2.1</v>
      </c>
      <c r="F178" t="s">
        <v>73</v>
      </c>
      <c r="G178" t="s">
        <v>333</v>
      </c>
      <c r="H178" t="s">
        <v>75</v>
      </c>
      <c r="I178">
        <v>1</v>
      </c>
      <c r="J178">
        <v>0</v>
      </c>
      <c r="K178" s="44">
        <v>3104668949</v>
      </c>
    </row>
    <row r="179" spans="2:11" hidden="1" x14ac:dyDescent="0.25">
      <c r="B179" t="s">
        <v>296</v>
      </c>
      <c r="C179" t="s">
        <v>297</v>
      </c>
      <c r="D179" t="s">
        <v>332</v>
      </c>
      <c r="E179" t="str">
        <f t="shared" si="2"/>
        <v>2.1</v>
      </c>
      <c r="F179" t="s">
        <v>73</v>
      </c>
      <c r="G179" t="s">
        <v>333</v>
      </c>
      <c r="H179" t="s">
        <v>232</v>
      </c>
      <c r="I179">
        <v>1</v>
      </c>
      <c r="J179">
        <v>0</v>
      </c>
      <c r="K179" s="44">
        <v>458318256</v>
      </c>
    </row>
    <row r="180" spans="2:11" hidden="1" x14ac:dyDescent="0.25">
      <c r="B180" t="s">
        <v>296</v>
      </c>
      <c r="C180" t="s">
        <v>297</v>
      </c>
      <c r="D180" t="s">
        <v>332</v>
      </c>
      <c r="E180" t="str">
        <f t="shared" si="2"/>
        <v>2.1</v>
      </c>
      <c r="F180" t="s">
        <v>73</v>
      </c>
      <c r="G180" t="s">
        <v>333</v>
      </c>
      <c r="H180" t="s">
        <v>301</v>
      </c>
      <c r="I180">
        <v>1</v>
      </c>
      <c r="J180">
        <v>0</v>
      </c>
      <c r="K180" s="44">
        <v>164882197</v>
      </c>
    </row>
    <row r="181" spans="2:11" hidden="1" x14ac:dyDescent="0.25">
      <c r="B181" t="s">
        <v>296</v>
      </c>
      <c r="C181" t="s">
        <v>297</v>
      </c>
      <c r="D181" t="s">
        <v>332</v>
      </c>
      <c r="E181" t="str">
        <f t="shared" si="2"/>
        <v>2.1</v>
      </c>
      <c r="F181" t="s">
        <v>73</v>
      </c>
      <c r="G181" t="s">
        <v>333</v>
      </c>
      <c r="H181" t="s">
        <v>321</v>
      </c>
      <c r="I181">
        <v>1</v>
      </c>
      <c r="J181">
        <v>0</v>
      </c>
      <c r="K181" s="44">
        <v>693122149</v>
      </c>
    </row>
    <row r="182" spans="2:11" hidden="1" x14ac:dyDescent="0.25">
      <c r="B182" t="s">
        <v>296</v>
      </c>
      <c r="C182" t="s">
        <v>297</v>
      </c>
      <c r="D182" t="s">
        <v>334</v>
      </c>
      <c r="E182" t="str">
        <f t="shared" si="2"/>
        <v>2.1</v>
      </c>
      <c r="F182" t="s">
        <v>73</v>
      </c>
      <c r="G182" t="s">
        <v>335</v>
      </c>
      <c r="H182" t="s">
        <v>75</v>
      </c>
      <c r="I182">
        <v>1</v>
      </c>
      <c r="J182">
        <v>0</v>
      </c>
      <c r="K182" s="44">
        <v>1456095475</v>
      </c>
    </row>
    <row r="183" spans="2:11" hidden="1" x14ac:dyDescent="0.25">
      <c r="B183" t="s">
        <v>296</v>
      </c>
      <c r="C183" t="s">
        <v>297</v>
      </c>
      <c r="D183" t="s">
        <v>334</v>
      </c>
      <c r="E183" t="str">
        <f t="shared" si="2"/>
        <v>2.1</v>
      </c>
      <c r="F183" t="s">
        <v>73</v>
      </c>
      <c r="G183" t="s">
        <v>335</v>
      </c>
      <c r="H183" t="s">
        <v>232</v>
      </c>
      <c r="I183">
        <v>1</v>
      </c>
      <c r="J183">
        <v>0</v>
      </c>
      <c r="K183" s="44">
        <v>651121518</v>
      </c>
    </row>
    <row r="184" spans="2:11" hidden="1" x14ac:dyDescent="0.25">
      <c r="B184" t="s">
        <v>296</v>
      </c>
      <c r="C184" t="s">
        <v>297</v>
      </c>
      <c r="D184" t="s">
        <v>334</v>
      </c>
      <c r="E184" t="str">
        <f t="shared" si="2"/>
        <v>2.1</v>
      </c>
      <c r="F184" t="s">
        <v>73</v>
      </c>
      <c r="G184" t="s">
        <v>335</v>
      </c>
      <c r="H184" t="s">
        <v>300</v>
      </c>
      <c r="I184">
        <v>1</v>
      </c>
      <c r="J184">
        <v>0</v>
      </c>
      <c r="K184" s="44">
        <v>800277061</v>
      </c>
    </row>
    <row r="185" spans="2:11" hidden="1" x14ac:dyDescent="0.25">
      <c r="B185" t="s">
        <v>296</v>
      </c>
      <c r="C185" t="s">
        <v>297</v>
      </c>
      <c r="D185" t="s">
        <v>334</v>
      </c>
      <c r="E185" t="str">
        <f t="shared" si="2"/>
        <v>2.1</v>
      </c>
      <c r="F185" t="s">
        <v>73</v>
      </c>
      <c r="G185" t="s">
        <v>335</v>
      </c>
      <c r="H185" t="s">
        <v>301</v>
      </c>
      <c r="I185">
        <v>1</v>
      </c>
      <c r="J185">
        <v>0</v>
      </c>
      <c r="K185" s="44">
        <v>20022043</v>
      </c>
    </row>
    <row r="186" spans="2:11" hidden="1" x14ac:dyDescent="0.25">
      <c r="B186" t="s">
        <v>296</v>
      </c>
      <c r="C186" t="s">
        <v>297</v>
      </c>
      <c r="D186" t="s">
        <v>336</v>
      </c>
      <c r="E186" t="str">
        <f t="shared" si="2"/>
        <v>2.1</v>
      </c>
      <c r="F186" t="s">
        <v>73</v>
      </c>
      <c r="G186" t="s">
        <v>337</v>
      </c>
      <c r="H186" t="s">
        <v>75</v>
      </c>
      <c r="I186">
        <v>1</v>
      </c>
      <c r="J186">
        <v>0</v>
      </c>
      <c r="K186" s="44">
        <v>23000000</v>
      </c>
    </row>
    <row r="187" spans="2:11" hidden="1" x14ac:dyDescent="0.25">
      <c r="B187" t="s">
        <v>296</v>
      </c>
      <c r="C187" t="s">
        <v>297</v>
      </c>
      <c r="D187" t="s">
        <v>338</v>
      </c>
      <c r="E187" t="str">
        <f t="shared" si="2"/>
        <v>2.1</v>
      </c>
      <c r="F187" t="s">
        <v>73</v>
      </c>
      <c r="G187" t="s">
        <v>339</v>
      </c>
      <c r="H187" t="s">
        <v>75</v>
      </c>
      <c r="I187">
        <v>1</v>
      </c>
      <c r="J187">
        <v>0</v>
      </c>
      <c r="K187" s="44">
        <v>2342260875</v>
      </c>
    </row>
    <row r="188" spans="2:11" hidden="1" x14ac:dyDescent="0.25">
      <c r="B188" t="s">
        <v>296</v>
      </c>
      <c r="C188" t="s">
        <v>297</v>
      </c>
      <c r="D188" t="s">
        <v>338</v>
      </c>
      <c r="E188" t="str">
        <f t="shared" si="2"/>
        <v>2.1</v>
      </c>
      <c r="F188" t="s">
        <v>73</v>
      </c>
      <c r="G188" t="s">
        <v>339</v>
      </c>
      <c r="H188" t="s">
        <v>232</v>
      </c>
      <c r="I188">
        <v>1</v>
      </c>
      <c r="J188">
        <v>0</v>
      </c>
      <c r="K188" s="44">
        <v>343738692</v>
      </c>
    </row>
    <row r="189" spans="2:11" hidden="1" x14ac:dyDescent="0.25">
      <c r="B189" t="s">
        <v>296</v>
      </c>
      <c r="C189" t="s">
        <v>297</v>
      </c>
      <c r="D189" t="s">
        <v>338</v>
      </c>
      <c r="E189" t="str">
        <f t="shared" si="2"/>
        <v>2.1</v>
      </c>
      <c r="F189" t="s">
        <v>73</v>
      </c>
      <c r="G189" t="s">
        <v>339</v>
      </c>
      <c r="H189" t="s">
        <v>300</v>
      </c>
      <c r="I189">
        <v>1</v>
      </c>
      <c r="J189">
        <v>0</v>
      </c>
      <c r="K189" s="44">
        <v>588637434</v>
      </c>
    </row>
    <row r="190" spans="2:11" hidden="1" x14ac:dyDescent="0.25">
      <c r="B190" t="s">
        <v>296</v>
      </c>
      <c r="C190" t="s">
        <v>297</v>
      </c>
      <c r="D190" t="s">
        <v>338</v>
      </c>
      <c r="E190" t="str">
        <f t="shared" si="2"/>
        <v>2.1</v>
      </c>
      <c r="F190" t="s">
        <v>73</v>
      </c>
      <c r="G190" t="s">
        <v>339</v>
      </c>
      <c r="H190" t="s">
        <v>301</v>
      </c>
      <c r="I190">
        <v>1</v>
      </c>
      <c r="J190">
        <v>0</v>
      </c>
      <c r="K190" s="44">
        <v>123661648</v>
      </c>
    </row>
    <row r="191" spans="2:11" hidden="1" x14ac:dyDescent="0.25">
      <c r="B191" t="s">
        <v>296</v>
      </c>
      <c r="C191" t="s">
        <v>297</v>
      </c>
      <c r="D191" t="s">
        <v>340</v>
      </c>
      <c r="E191" t="str">
        <f t="shared" si="2"/>
        <v>2.1</v>
      </c>
      <c r="F191" t="s">
        <v>73</v>
      </c>
      <c r="G191" t="s">
        <v>341</v>
      </c>
      <c r="H191" t="s">
        <v>75</v>
      </c>
      <c r="I191">
        <v>1</v>
      </c>
      <c r="J191">
        <v>0</v>
      </c>
      <c r="K191" s="44">
        <v>390376812</v>
      </c>
    </row>
    <row r="192" spans="2:11" hidden="1" x14ac:dyDescent="0.25">
      <c r="B192" t="s">
        <v>296</v>
      </c>
      <c r="C192" t="s">
        <v>297</v>
      </c>
      <c r="D192" t="s">
        <v>340</v>
      </c>
      <c r="E192" t="str">
        <f t="shared" si="2"/>
        <v>2.1</v>
      </c>
      <c r="F192" t="s">
        <v>73</v>
      </c>
      <c r="G192" t="s">
        <v>341</v>
      </c>
      <c r="H192" t="s">
        <v>232</v>
      </c>
      <c r="I192">
        <v>1</v>
      </c>
      <c r="J192">
        <v>0</v>
      </c>
      <c r="K192" s="44">
        <v>57289782</v>
      </c>
    </row>
    <row r="193" spans="2:11" hidden="1" x14ac:dyDescent="0.25">
      <c r="B193" t="s">
        <v>296</v>
      </c>
      <c r="C193" t="s">
        <v>297</v>
      </c>
      <c r="D193" t="s">
        <v>340</v>
      </c>
      <c r="E193" t="str">
        <f t="shared" si="2"/>
        <v>2.1</v>
      </c>
      <c r="F193" t="s">
        <v>73</v>
      </c>
      <c r="G193" t="s">
        <v>341</v>
      </c>
      <c r="H193" t="s">
        <v>300</v>
      </c>
      <c r="I193">
        <v>1</v>
      </c>
      <c r="J193">
        <v>0</v>
      </c>
      <c r="K193" s="44">
        <v>98106239</v>
      </c>
    </row>
    <row r="194" spans="2:11" hidden="1" x14ac:dyDescent="0.25">
      <c r="B194" t="s">
        <v>296</v>
      </c>
      <c r="C194" t="s">
        <v>297</v>
      </c>
      <c r="D194" t="s">
        <v>340</v>
      </c>
      <c r="E194" t="str">
        <f t="shared" si="2"/>
        <v>2.1</v>
      </c>
      <c r="F194" t="s">
        <v>73</v>
      </c>
      <c r="G194" t="s">
        <v>341</v>
      </c>
      <c r="H194" t="s">
        <v>301</v>
      </c>
      <c r="I194">
        <v>1</v>
      </c>
      <c r="J194">
        <v>0</v>
      </c>
      <c r="K194" s="44">
        <v>20610275</v>
      </c>
    </row>
    <row r="195" spans="2:11" hidden="1" x14ac:dyDescent="0.25">
      <c r="B195" t="s">
        <v>296</v>
      </c>
      <c r="C195" t="s">
        <v>297</v>
      </c>
      <c r="D195" t="s">
        <v>342</v>
      </c>
      <c r="E195" t="str">
        <f t="shared" ref="E195:E258" si="3">+LEFT(D195,3)</f>
        <v>2.1</v>
      </c>
      <c r="F195" t="s">
        <v>73</v>
      </c>
      <c r="G195" t="s">
        <v>343</v>
      </c>
      <c r="H195" t="s">
        <v>75</v>
      </c>
      <c r="I195">
        <v>1</v>
      </c>
      <c r="J195">
        <v>0</v>
      </c>
      <c r="K195" s="44">
        <v>390376812</v>
      </c>
    </row>
    <row r="196" spans="2:11" hidden="1" x14ac:dyDescent="0.25">
      <c r="B196" t="s">
        <v>296</v>
      </c>
      <c r="C196" t="s">
        <v>297</v>
      </c>
      <c r="D196" t="s">
        <v>342</v>
      </c>
      <c r="E196" t="str">
        <f t="shared" si="3"/>
        <v>2.1</v>
      </c>
      <c r="F196" t="s">
        <v>73</v>
      </c>
      <c r="G196" t="s">
        <v>343</v>
      </c>
      <c r="H196" t="s">
        <v>232</v>
      </c>
      <c r="I196">
        <v>1</v>
      </c>
      <c r="J196">
        <v>0</v>
      </c>
      <c r="K196" s="44">
        <v>57289782</v>
      </c>
    </row>
    <row r="197" spans="2:11" hidden="1" x14ac:dyDescent="0.25">
      <c r="B197" t="s">
        <v>296</v>
      </c>
      <c r="C197" t="s">
        <v>297</v>
      </c>
      <c r="D197" t="s">
        <v>342</v>
      </c>
      <c r="E197" t="str">
        <f t="shared" si="3"/>
        <v>2.1</v>
      </c>
      <c r="F197" t="s">
        <v>73</v>
      </c>
      <c r="G197" t="s">
        <v>343</v>
      </c>
      <c r="H197" t="s">
        <v>301</v>
      </c>
      <c r="I197">
        <v>1</v>
      </c>
      <c r="J197">
        <v>0</v>
      </c>
      <c r="K197" s="44">
        <v>20610275</v>
      </c>
    </row>
    <row r="198" spans="2:11" hidden="1" x14ac:dyDescent="0.25">
      <c r="B198" t="s">
        <v>296</v>
      </c>
      <c r="C198" t="s">
        <v>297</v>
      </c>
      <c r="D198" t="s">
        <v>342</v>
      </c>
      <c r="E198" t="str">
        <f t="shared" si="3"/>
        <v>2.1</v>
      </c>
      <c r="F198" t="s">
        <v>73</v>
      </c>
      <c r="G198" t="s">
        <v>343</v>
      </c>
      <c r="H198" t="s">
        <v>300</v>
      </c>
      <c r="I198">
        <v>1</v>
      </c>
      <c r="J198">
        <v>0</v>
      </c>
      <c r="K198" s="44">
        <v>98106239</v>
      </c>
    </row>
    <row r="199" spans="2:11" hidden="1" x14ac:dyDescent="0.25">
      <c r="B199" t="s">
        <v>296</v>
      </c>
      <c r="C199" t="s">
        <v>297</v>
      </c>
      <c r="D199" t="s">
        <v>344</v>
      </c>
      <c r="E199" t="str">
        <f t="shared" si="3"/>
        <v>2.1</v>
      </c>
      <c r="F199" t="s">
        <v>73</v>
      </c>
      <c r="G199" t="s">
        <v>345</v>
      </c>
      <c r="H199" t="s">
        <v>75</v>
      </c>
      <c r="I199">
        <v>1</v>
      </c>
      <c r="J199">
        <v>0</v>
      </c>
      <c r="K199" s="44">
        <v>780669046</v>
      </c>
    </row>
    <row r="200" spans="2:11" hidden="1" x14ac:dyDescent="0.25">
      <c r="B200" t="s">
        <v>296</v>
      </c>
      <c r="C200" t="s">
        <v>297</v>
      </c>
      <c r="D200" t="s">
        <v>344</v>
      </c>
      <c r="E200" t="str">
        <f t="shared" si="3"/>
        <v>2.1</v>
      </c>
      <c r="F200" t="s">
        <v>73</v>
      </c>
      <c r="G200" t="s">
        <v>345</v>
      </c>
      <c r="H200" t="s">
        <v>232</v>
      </c>
      <c r="I200">
        <v>1</v>
      </c>
      <c r="J200">
        <v>0</v>
      </c>
      <c r="K200" s="44">
        <v>114579564</v>
      </c>
    </row>
    <row r="201" spans="2:11" hidden="1" x14ac:dyDescent="0.25">
      <c r="B201" t="s">
        <v>296</v>
      </c>
      <c r="C201" t="s">
        <v>297</v>
      </c>
      <c r="D201" t="s">
        <v>344</v>
      </c>
      <c r="E201" t="str">
        <f t="shared" si="3"/>
        <v>2.1</v>
      </c>
      <c r="F201" t="s">
        <v>73</v>
      </c>
      <c r="G201" t="s">
        <v>345</v>
      </c>
      <c r="H201" t="s">
        <v>300</v>
      </c>
      <c r="I201">
        <v>1</v>
      </c>
      <c r="J201">
        <v>0</v>
      </c>
      <c r="K201" s="44">
        <v>195789579</v>
      </c>
    </row>
    <row r="202" spans="2:11" hidden="1" x14ac:dyDescent="0.25">
      <c r="B202" t="s">
        <v>296</v>
      </c>
      <c r="C202" t="s">
        <v>297</v>
      </c>
      <c r="D202" t="s">
        <v>344</v>
      </c>
      <c r="E202" t="str">
        <f t="shared" si="3"/>
        <v>2.1</v>
      </c>
      <c r="F202" t="s">
        <v>73</v>
      </c>
      <c r="G202" t="s">
        <v>345</v>
      </c>
      <c r="H202" t="s">
        <v>301</v>
      </c>
      <c r="I202">
        <v>1</v>
      </c>
      <c r="J202">
        <v>0</v>
      </c>
      <c r="K202" s="44">
        <v>41220549</v>
      </c>
    </row>
    <row r="203" spans="2:11" hidden="1" x14ac:dyDescent="0.25">
      <c r="B203" t="s">
        <v>296</v>
      </c>
      <c r="C203" t="s">
        <v>297</v>
      </c>
      <c r="D203" t="s">
        <v>346</v>
      </c>
      <c r="E203" t="str">
        <f t="shared" si="3"/>
        <v>2.1</v>
      </c>
      <c r="F203" t="s">
        <v>73</v>
      </c>
      <c r="G203" t="s">
        <v>347</v>
      </c>
      <c r="H203" t="s">
        <v>75</v>
      </c>
      <c r="I203">
        <v>1</v>
      </c>
      <c r="J203">
        <v>0</v>
      </c>
      <c r="K203" s="44">
        <v>7956473837</v>
      </c>
    </row>
    <row r="204" spans="2:11" hidden="1" x14ac:dyDescent="0.25">
      <c r="B204" t="s">
        <v>296</v>
      </c>
      <c r="C204" t="s">
        <v>297</v>
      </c>
      <c r="D204" t="s">
        <v>346</v>
      </c>
      <c r="E204" t="str">
        <f t="shared" si="3"/>
        <v>2.1</v>
      </c>
      <c r="F204" t="s">
        <v>73</v>
      </c>
      <c r="G204" t="s">
        <v>347</v>
      </c>
      <c r="H204" t="s">
        <v>232</v>
      </c>
      <c r="I204">
        <v>1</v>
      </c>
      <c r="J204">
        <v>0</v>
      </c>
      <c r="K204" s="44">
        <v>641355981</v>
      </c>
    </row>
    <row r="205" spans="2:11" hidden="1" x14ac:dyDescent="0.25">
      <c r="B205" t="s">
        <v>296</v>
      </c>
      <c r="C205" t="s">
        <v>297</v>
      </c>
      <c r="D205" t="s">
        <v>346</v>
      </c>
      <c r="E205" t="str">
        <f t="shared" si="3"/>
        <v>2.1</v>
      </c>
      <c r="F205" t="s">
        <v>73</v>
      </c>
      <c r="G205" t="s">
        <v>347</v>
      </c>
      <c r="H205" t="s">
        <v>301</v>
      </c>
      <c r="I205">
        <v>1</v>
      </c>
      <c r="J205">
        <v>0</v>
      </c>
      <c r="K205" s="44">
        <v>455151158</v>
      </c>
    </row>
    <row r="206" spans="2:11" hidden="1" x14ac:dyDescent="0.25">
      <c r="B206" t="s">
        <v>296</v>
      </c>
      <c r="C206" t="s">
        <v>297</v>
      </c>
      <c r="D206" t="s">
        <v>346</v>
      </c>
      <c r="E206" t="str">
        <f t="shared" si="3"/>
        <v>2.1</v>
      </c>
      <c r="F206" t="s">
        <v>73</v>
      </c>
      <c r="G206" t="s">
        <v>347</v>
      </c>
      <c r="H206" t="s">
        <v>348</v>
      </c>
      <c r="I206">
        <v>1</v>
      </c>
      <c r="J206">
        <v>0</v>
      </c>
      <c r="K206" s="44">
        <v>900000000</v>
      </c>
    </row>
    <row r="207" spans="2:11" hidden="1" x14ac:dyDescent="0.25">
      <c r="B207" t="s">
        <v>296</v>
      </c>
      <c r="C207" t="s">
        <v>297</v>
      </c>
      <c r="D207" t="s">
        <v>346</v>
      </c>
      <c r="E207" t="str">
        <f t="shared" si="3"/>
        <v>2.1</v>
      </c>
      <c r="F207" t="s">
        <v>73</v>
      </c>
      <c r="G207" t="s">
        <v>347</v>
      </c>
      <c r="H207" t="s">
        <v>321</v>
      </c>
      <c r="I207">
        <v>1</v>
      </c>
      <c r="J207">
        <v>0</v>
      </c>
      <c r="K207" s="44">
        <v>397639428</v>
      </c>
    </row>
    <row r="208" spans="2:11" hidden="1" x14ac:dyDescent="0.25">
      <c r="B208" t="s">
        <v>296</v>
      </c>
      <c r="C208" t="s">
        <v>297</v>
      </c>
      <c r="D208" t="s">
        <v>346</v>
      </c>
      <c r="E208" t="str">
        <f t="shared" si="3"/>
        <v>2.1</v>
      </c>
      <c r="F208" t="s">
        <v>73</v>
      </c>
      <c r="G208" t="s">
        <v>347</v>
      </c>
      <c r="H208" t="s">
        <v>302</v>
      </c>
      <c r="I208">
        <v>1</v>
      </c>
      <c r="J208">
        <v>0</v>
      </c>
      <c r="K208" s="44">
        <v>253761292</v>
      </c>
    </row>
    <row r="209" spans="2:11" hidden="1" x14ac:dyDescent="0.25">
      <c r="B209" t="s">
        <v>296</v>
      </c>
      <c r="C209" t="s">
        <v>297</v>
      </c>
      <c r="D209" t="s">
        <v>349</v>
      </c>
      <c r="E209" t="str">
        <f t="shared" si="3"/>
        <v>2.1</v>
      </c>
      <c r="F209" t="s">
        <v>73</v>
      </c>
      <c r="G209" t="s">
        <v>350</v>
      </c>
      <c r="H209" t="s">
        <v>75</v>
      </c>
      <c r="I209">
        <v>1</v>
      </c>
      <c r="J209">
        <v>0</v>
      </c>
      <c r="K209" s="44">
        <v>676383894</v>
      </c>
    </row>
    <row r="210" spans="2:11" hidden="1" x14ac:dyDescent="0.25">
      <c r="B210" t="s">
        <v>296</v>
      </c>
      <c r="C210" t="s">
        <v>297</v>
      </c>
      <c r="D210" t="s">
        <v>349</v>
      </c>
      <c r="E210" t="str">
        <f t="shared" si="3"/>
        <v>2.1</v>
      </c>
      <c r="F210" t="s">
        <v>73</v>
      </c>
      <c r="G210" t="s">
        <v>350</v>
      </c>
      <c r="H210" t="s">
        <v>232</v>
      </c>
      <c r="I210">
        <v>1</v>
      </c>
      <c r="J210">
        <v>0</v>
      </c>
      <c r="K210" s="44">
        <v>52021920</v>
      </c>
    </row>
    <row r="211" spans="2:11" hidden="1" x14ac:dyDescent="0.25">
      <c r="B211" t="s">
        <v>296</v>
      </c>
      <c r="C211" t="s">
        <v>297</v>
      </c>
      <c r="D211" t="s">
        <v>349</v>
      </c>
      <c r="E211" t="str">
        <f t="shared" si="3"/>
        <v>2.1</v>
      </c>
      <c r="F211" t="s">
        <v>73</v>
      </c>
      <c r="G211" t="s">
        <v>350</v>
      </c>
      <c r="H211" t="s">
        <v>301</v>
      </c>
      <c r="I211">
        <v>1</v>
      </c>
      <c r="J211">
        <v>0</v>
      </c>
      <c r="K211" s="44">
        <v>36585828</v>
      </c>
    </row>
    <row r="212" spans="2:11" hidden="1" x14ac:dyDescent="0.25">
      <c r="B212" t="s">
        <v>296</v>
      </c>
      <c r="C212" t="s">
        <v>297</v>
      </c>
      <c r="D212" t="s">
        <v>349</v>
      </c>
      <c r="E212" t="str">
        <f t="shared" si="3"/>
        <v>2.1</v>
      </c>
      <c r="F212" t="s">
        <v>73</v>
      </c>
      <c r="G212" t="s">
        <v>350</v>
      </c>
      <c r="H212" t="s">
        <v>321</v>
      </c>
      <c r="I212">
        <v>1</v>
      </c>
      <c r="J212">
        <v>0</v>
      </c>
      <c r="K212" s="44">
        <v>72028423</v>
      </c>
    </row>
    <row r="213" spans="2:11" hidden="1" x14ac:dyDescent="0.25">
      <c r="B213" t="s">
        <v>296</v>
      </c>
      <c r="C213" t="s">
        <v>297</v>
      </c>
      <c r="D213" t="s">
        <v>351</v>
      </c>
      <c r="E213" t="str">
        <f t="shared" si="3"/>
        <v>2.1</v>
      </c>
      <c r="F213" t="s">
        <v>73</v>
      </c>
      <c r="G213" t="s">
        <v>352</v>
      </c>
      <c r="H213" t="s">
        <v>75</v>
      </c>
      <c r="I213">
        <v>1</v>
      </c>
      <c r="J213">
        <v>0</v>
      </c>
      <c r="K213" s="44">
        <v>104842998</v>
      </c>
    </row>
    <row r="214" spans="2:11" hidden="1" x14ac:dyDescent="0.25">
      <c r="B214" t="s">
        <v>296</v>
      </c>
      <c r="C214" t="s">
        <v>297</v>
      </c>
      <c r="D214" t="s">
        <v>353</v>
      </c>
      <c r="E214" t="str">
        <f t="shared" si="3"/>
        <v>2.1</v>
      </c>
      <c r="F214" t="s">
        <v>73</v>
      </c>
      <c r="G214" t="s">
        <v>354</v>
      </c>
      <c r="H214" t="s">
        <v>75</v>
      </c>
      <c r="I214">
        <v>1</v>
      </c>
      <c r="J214">
        <v>0</v>
      </c>
      <c r="K214" s="44">
        <v>26210749</v>
      </c>
    </row>
    <row r="215" spans="2:11" hidden="1" x14ac:dyDescent="0.25">
      <c r="B215" t="s">
        <v>296</v>
      </c>
      <c r="C215" t="s">
        <v>297</v>
      </c>
      <c r="D215" t="s">
        <v>355</v>
      </c>
      <c r="E215" t="str">
        <f t="shared" si="3"/>
        <v>2.1</v>
      </c>
      <c r="F215" t="s">
        <v>73</v>
      </c>
      <c r="G215" t="s">
        <v>356</v>
      </c>
      <c r="H215" t="s">
        <v>75</v>
      </c>
      <c r="I215">
        <v>1</v>
      </c>
      <c r="J215">
        <v>0</v>
      </c>
      <c r="K215" s="44">
        <v>6500000000</v>
      </c>
    </row>
    <row r="216" spans="2:11" hidden="1" x14ac:dyDescent="0.25">
      <c r="B216" t="s">
        <v>296</v>
      </c>
      <c r="C216" t="s">
        <v>297</v>
      </c>
      <c r="D216" t="s">
        <v>355</v>
      </c>
      <c r="E216" t="str">
        <f t="shared" si="3"/>
        <v>2.1</v>
      </c>
      <c r="F216" t="s">
        <v>73</v>
      </c>
      <c r="G216" t="s">
        <v>356</v>
      </c>
      <c r="H216" t="s">
        <v>232</v>
      </c>
      <c r="I216">
        <v>1</v>
      </c>
      <c r="J216">
        <v>0</v>
      </c>
      <c r="K216" s="44">
        <v>437000000</v>
      </c>
    </row>
    <row r="217" spans="2:11" hidden="1" x14ac:dyDescent="0.25">
      <c r="B217" t="s">
        <v>296</v>
      </c>
      <c r="C217" t="s">
        <v>297</v>
      </c>
      <c r="D217" t="s">
        <v>357</v>
      </c>
      <c r="E217" t="str">
        <f t="shared" si="3"/>
        <v>2.1</v>
      </c>
      <c r="F217" t="s">
        <v>73</v>
      </c>
      <c r="G217" t="s">
        <v>358</v>
      </c>
      <c r="H217" t="s">
        <v>232</v>
      </c>
      <c r="I217">
        <v>1</v>
      </c>
      <c r="J217">
        <v>0</v>
      </c>
      <c r="K217" s="44">
        <v>420732000</v>
      </c>
    </row>
    <row r="218" spans="2:11" hidden="1" x14ac:dyDescent="0.25">
      <c r="B218" t="s">
        <v>296</v>
      </c>
      <c r="C218" t="s">
        <v>297</v>
      </c>
      <c r="D218" t="s">
        <v>359</v>
      </c>
      <c r="E218" t="str">
        <f t="shared" si="3"/>
        <v>2.1</v>
      </c>
      <c r="F218" t="s">
        <v>73</v>
      </c>
      <c r="G218" t="s">
        <v>360</v>
      </c>
      <c r="H218" t="s">
        <v>232</v>
      </c>
      <c r="I218">
        <v>1</v>
      </c>
      <c r="J218">
        <v>0</v>
      </c>
      <c r="K218" s="44">
        <v>211000000</v>
      </c>
    </row>
    <row r="219" spans="2:11" hidden="1" x14ac:dyDescent="0.25">
      <c r="B219" t="s">
        <v>296</v>
      </c>
      <c r="C219" t="s">
        <v>297</v>
      </c>
      <c r="D219" t="s">
        <v>361</v>
      </c>
      <c r="E219" t="str">
        <f t="shared" si="3"/>
        <v>2.1</v>
      </c>
      <c r="F219" t="s">
        <v>73</v>
      </c>
      <c r="G219" t="s">
        <v>362</v>
      </c>
      <c r="H219" t="s">
        <v>75</v>
      </c>
      <c r="I219">
        <v>1</v>
      </c>
      <c r="J219">
        <v>0</v>
      </c>
      <c r="K219" s="44">
        <v>4524000</v>
      </c>
    </row>
    <row r="220" spans="2:11" hidden="1" x14ac:dyDescent="0.25">
      <c r="B220" t="s">
        <v>296</v>
      </c>
      <c r="C220" t="s">
        <v>297</v>
      </c>
      <c r="D220" t="s">
        <v>363</v>
      </c>
      <c r="E220" t="str">
        <f t="shared" si="3"/>
        <v>2.1</v>
      </c>
      <c r="F220" t="s">
        <v>73</v>
      </c>
      <c r="G220" t="s">
        <v>364</v>
      </c>
      <c r="H220" t="s">
        <v>75</v>
      </c>
      <c r="I220">
        <v>1</v>
      </c>
      <c r="J220">
        <v>0</v>
      </c>
      <c r="K220" s="44">
        <v>1629405469</v>
      </c>
    </row>
    <row r="221" spans="2:11" hidden="1" x14ac:dyDescent="0.25">
      <c r="B221" t="s">
        <v>296</v>
      </c>
      <c r="C221" t="s">
        <v>297</v>
      </c>
      <c r="D221" t="s">
        <v>363</v>
      </c>
      <c r="E221" t="str">
        <f t="shared" si="3"/>
        <v>2.1</v>
      </c>
      <c r="F221" t="s">
        <v>73</v>
      </c>
      <c r="G221" t="s">
        <v>364</v>
      </c>
      <c r="H221" t="s">
        <v>232</v>
      </c>
      <c r="I221">
        <v>1</v>
      </c>
      <c r="J221">
        <v>0</v>
      </c>
      <c r="K221" s="44">
        <v>139425217</v>
      </c>
    </row>
    <row r="222" spans="2:11" hidden="1" x14ac:dyDescent="0.25">
      <c r="B222" t="s">
        <v>296</v>
      </c>
      <c r="C222" t="s">
        <v>297</v>
      </c>
      <c r="D222" t="s">
        <v>363</v>
      </c>
      <c r="E222" t="str">
        <f t="shared" si="3"/>
        <v>2.1</v>
      </c>
      <c r="F222" t="s">
        <v>73</v>
      </c>
      <c r="G222" t="s">
        <v>364</v>
      </c>
      <c r="H222" t="s">
        <v>301</v>
      </c>
      <c r="I222">
        <v>1</v>
      </c>
      <c r="J222">
        <v>0</v>
      </c>
      <c r="K222" s="44">
        <v>98054506</v>
      </c>
    </row>
    <row r="223" spans="2:11" hidden="1" x14ac:dyDescent="0.25">
      <c r="B223" t="s">
        <v>296</v>
      </c>
      <c r="C223" t="s">
        <v>297</v>
      </c>
      <c r="D223" t="s">
        <v>363</v>
      </c>
      <c r="E223" t="str">
        <f t="shared" si="3"/>
        <v>2.1</v>
      </c>
      <c r="F223" t="s">
        <v>73</v>
      </c>
      <c r="G223" t="s">
        <v>364</v>
      </c>
      <c r="H223" t="s">
        <v>321</v>
      </c>
      <c r="I223">
        <v>1</v>
      </c>
      <c r="J223">
        <v>0</v>
      </c>
      <c r="K223" s="44">
        <v>279384811</v>
      </c>
    </row>
    <row r="224" spans="2:11" hidden="1" x14ac:dyDescent="0.25">
      <c r="B224" t="s">
        <v>296</v>
      </c>
      <c r="C224" t="s">
        <v>297</v>
      </c>
      <c r="D224" t="s">
        <v>365</v>
      </c>
      <c r="E224" t="str">
        <f t="shared" si="3"/>
        <v>2.1</v>
      </c>
      <c r="F224" t="s">
        <v>73</v>
      </c>
      <c r="G224" t="s">
        <v>364</v>
      </c>
      <c r="H224" t="s">
        <v>75</v>
      </c>
      <c r="I224">
        <v>1</v>
      </c>
      <c r="J224">
        <v>0</v>
      </c>
      <c r="K224" s="44">
        <v>219289832</v>
      </c>
    </row>
    <row r="225" spans="2:11" hidden="1" x14ac:dyDescent="0.25">
      <c r="B225" t="s">
        <v>296</v>
      </c>
      <c r="C225" t="s">
        <v>297</v>
      </c>
      <c r="D225" t="s">
        <v>366</v>
      </c>
      <c r="E225" t="str">
        <f t="shared" si="3"/>
        <v>2.1</v>
      </c>
      <c r="F225" t="s">
        <v>73</v>
      </c>
      <c r="G225" t="s">
        <v>367</v>
      </c>
      <c r="H225" t="s">
        <v>75</v>
      </c>
      <c r="I225">
        <v>1</v>
      </c>
      <c r="J225">
        <v>0</v>
      </c>
      <c r="K225" s="44">
        <v>185206938</v>
      </c>
    </row>
    <row r="226" spans="2:11" hidden="1" x14ac:dyDescent="0.25">
      <c r="B226" t="s">
        <v>296</v>
      </c>
      <c r="C226" t="s">
        <v>297</v>
      </c>
      <c r="D226" t="s">
        <v>366</v>
      </c>
      <c r="E226" t="str">
        <f t="shared" si="3"/>
        <v>2.1</v>
      </c>
      <c r="F226" t="s">
        <v>73</v>
      </c>
      <c r="G226" t="s">
        <v>367</v>
      </c>
      <c r="H226" t="s">
        <v>232</v>
      </c>
      <c r="I226">
        <v>1</v>
      </c>
      <c r="J226">
        <v>0</v>
      </c>
      <c r="K226" s="44">
        <v>20000000</v>
      </c>
    </row>
    <row r="227" spans="2:11" hidden="1" x14ac:dyDescent="0.25">
      <c r="B227" t="s">
        <v>296</v>
      </c>
      <c r="C227" t="s">
        <v>297</v>
      </c>
      <c r="D227" t="s">
        <v>368</v>
      </c>
      <c r="E227" t="str">
        <f t="shared" si="3"/>
        <v>2.1</v>
      </c>
      <c r="F227" t="s">
        <v>73</v>
      </c>
      <c r="G227" t="s">
        <v>369</v>
      </c>
      <c r="H227" t="s">
        <v>75</v>
      </c>
      <c r="I227">
        <v>1</v>
      </c>
      <c r="J227">
        <v>0</v>
      </c>
      <c r="K227" s="44">
        <v>39208000</v>
      </c>
    </row>
    <row r="228" spans="2:11" hidden="1" x14ac:dyDescent="0.25">
      <c r="B228" t="s">
        <v>296</v>
      </c>
      <c r="C228" t="s">
        <v>297</v>
      </c>
      <c r="D228" t="s">
        <v>370</v>
      </c>
      <c r="E228" t="str">
        <f t="shared" si="3"/>
        <v>2.1</v>
      </c>
      <c r="F228" t="s">
        <v>73</v>
      </c>
      <c r="G228" t="s">
        <v>371</v>
      </c>
      <c r="H228" t="s">
        <v>75</v>
      </c>
      <c r="I228">
        <v>1</v>
      </c>
      <c r="J228">
        <v>0</v>
      </c>
      <c r="K228" s="44">
        <v>300000000</v>
      </c>
    </row>
    <row r="229" spans="2:11" hidden="1" x14ac:dyDescent="0.25">
      <c r="B229" t="s">
        <v>296</v>
      </c>
      <c r="C229" t="s">
        <v>297</v>
      </c>
      <c r="D229" t="s">
        <v>372</v>
      </c>
      <c r="E229" t="str">
        <f t="shared" si="3"/>
        <v>2.1</v>
      </c>
      <c r="F229" t="s">
        <v>73</v>
      </c>
      <c r="G229" t="s">
        <v>373</v>
      </c>
      <c r="H229" t="s">
        <v>232</v>
      </c>
      <c r="I229">
        <v>1</v>
      </c>
      <c r="J229">
        <v>0</v>
      </c>
      <c r="K229" s="44">
        <v>841464000</v>
      </c>
    </row>
    <row r="230" spans="2:11" hidden="1" x14ac:dyDescent="0.25">
      <c r="B230" t="s">
        <v>296</v>
      </c>
      <c r="C230" t="s">
        <v>297</v>
      </c>
      <c r="D230" t="s">
        <v>372</v>
      </c>
      <c r="E230" t="str">
        <f t="shared" si="3"/>
        <v>2.1</v>
      </c>
      <c r="F230" t="s">
        <v>73</v>
      </c>
      <c r="G230" t="s">
        <v>373</v>
      </c>
      <c r="H230" t="s">
        <v>75</v>
      </c>
      <c r="I230">
        <v>1</v>
      </c>
      <c r="J230">
        <v>0</v>
      </c>
      <c r="K230" s="44">
        <v>75400000</v>
      </c>
    </row>
    <row r="231" spans="2:11" hidden="1" x14ac:dyDescent="0.25">
      <c r="B231" t="s">
        <v>296</v>
      </c>
      <c r="C231" t="s">
        <v>297</v>
      </c>
      <c r="D231" t="s">
        <v>372</v>
      </c>
      <c r="E231" t="str">
        <f t="shared" si="3"/>
        <v>2.1</v>
      </c>
      <c r="F231" t="s">
        <v>73</v>
      </c>
      <c r="G231" t="s">
        <v>373</v>
      </c>
      <c r="H231" t="s">
        <v>321</v>
      </c>
      <c r="I231">
        <v>1</v>
      </c>
      <c r="J231">
        <v>0</v>
      </c>
      <c r="K231" s="44">
        <v>906181578</v>
      </c>
    </row>
    <row r="232" spans="2:11" hidden="1" x14ac:dyDescent="0.25">
      <c r="B232" t="s">
        <v>296</v>
      </c>
      <c r="C232" t="s">
        <v>297</v>
      </c>
      <c r="D232" t="s">
        <v>374</v>
      </c>
      <c r="E232" t="str">
        <f t="shared" si="3"/>
        <v>2.1</v>
      </c>
      <c r="F232" t="s">
        <v>73</v>
      </c>
      <c r="G232" t="s">
        <v>375</v>
      </c>
      <c r="H232" t="s">
        <v>75</v>
      </c>
      <c r="I232">
        <v>1</v>
      </c>
      <c r="J232">
        <v>0</v>
      </c>
      <c r="K232" s="44">
        <v>230000000</v>
      </c>
    </row>
    <row r="233" spans="2:11" hidden="1" x14ac:dyDescent="0.25">
      <c r="B233" t="s">
        <v>296</v>
      </c>
      <c r="C233" t="s">
        <v>297</v>
      </c>
      <c r="D233" t="s">
        <v>236</v>
      </c>
      <c r="E233" t="str">
        <f t="shared" si="3"/>
        <v>2.1</v>
      </c>
      <c r="F233" t="s">
        <v>73</v>
      </c>
      <c r="G233" t="s">
        <v>376</v>
      </c>
      <c r="H233" t="s">
        <v>75</v>
      </c>
      <c r="I233">
        <v>1</v>
      </c>
      <c r="J233">
        <v>0</v>
      </c>
      <c r="K233" s="44">
        <v>2000000</v>
      </c>
    </row>
    <row r="234" spans="2:11" hidden="1" x14ac:dyDescent="0.25">
      <c r="B234" t="s">
        <v>296</v>
      </c>
      <c r="C234" t="s">
        <v>297</v>
      </c>
      <c r="D234" t="s">
        <v>377</v>
      </c>
      <c r="E234" t="str">
        <f t="shared" si="3"/>
        <v>2.1</v>
      </c>
      <c r="F234" t="s">
        <v>73</v>
      </c>
      <c r="G234" t="s">
        <v>378</v>
      </c>
      <c r="H234" t="s">
        <v>75</v>
      </c>
      <c r="I234">
        <v>1</v>
      </c>
      <c r="J234">
        <v>0</v>
      </c>
      <c r="K234" s="44">
        <v>100000000</v>
      </c>
    </row>
    <row r="235" spans="2:11" hidden="1" x14ac:dyDescent="0.25">
      <c r="B235" t="s">
        <v>296</v>
      </c>
      <c r="C235" t="s">
        <v>297</v>
      </c>
      <c r="D235" t="s">
        <v>379</v>
      </c>
      <c r="E235" t="str">
        <f t="shared" si="3"/>
        <v>2.1</v>
      </c>
      <c r="F235" t="s">
        <v>73</v>
      </c>
      <c r="G235" t="s">
        <v>380</v>
      </c>
      <c r="H235" t="s">
        <v>75</v>
      </c>
      <c r="I235">
        <v>1</v>
      </c>
      <c r="J235">
        <v>0</v>
      </c>
      <c r="K235" s="44">
        <v>120000000</v>
      </c>
    </row>
    <row r="236" spans="2:11" hidden="1" x14ac:dyDescent="0.25">
      <c r="B236" t="s">
        <v>296</v>
      </c>
      <c r="C236" t="s">
        <v>297</v>
      </c>
      <c r="D236" t="s">
        <v>381</v>
      </c>
      <c r="E236" t="str">
        <f t="shared" si="3"/>
        <v>2.1</v>
      </c>
      <c r="F236" t="s">
        <v>73</v>
      </c>
      <c r="G236" t="s">
        <v>382</v>
      </c>
      <c r="H236" t="s">
        <v>75</v>
      </c>
      <c r="I236">
        <v>1</v>
      </c>
      <c r="J236">
        <v>0</v>
      </c>
      <c r="K236" s="44">
        <v>82500000</v>
      </c>
    </row>
    <row r="237" spans="2:11" hidden="1" x14ac:dyDescent="0.25">
      <c r="B237" t="s">
        <v>296</v>
      </c>
      <c r="C237" t="s">
        <v>297</v>
      </c>
      <c r="D237" t="s">
        <v>383</v>
      </c>
      <c r="E237" t="str">
        <f t="shared" si="3"/>
        <v>2.1</v>
      </c>
      <c r="F237" t="s">
        <v>73</v>
      </c>
      <c r="G237" t="s">
        <v>384</v>
      </c>
      <c r="H237" t="s">
        <v>75</v>
      </c>
      <c r="I237">
        <v>1</v>
      </c>
      <c r="J237">
        <v>0</v>
      </c>
      <c r="K237" s="44">
        <v>180000000</v>
      </c>
    </row>
    <row r="238" spans="2:11" hidden="1" x14ac:dyDescent="0.25">
      <c r="B238" t="s">
        <v>296</v>
      </c>
      <c r="C238" t="s">
        <v>297</v>
      </c>
      <c r="D238" t="s">
        <v>385</v>
      </c>
      <c r="E238" t="str">
        <f t="shared" si="3"/>
        <v>2.1</v>
      </c>
      <c r="F238" t="s">
        <v>73</v>
      </c>
      <c r="G238" t="s">
        <v>386</v>
      </c>
      <c r="H238" t="s">
        <v>75</v>
      </c>
      <c r="I238">
        <v>1</v>
      </c>
      <c r="J238">
        <v>0</v>
      </c>
      <c r="K238" s="44">
        <v>90000</v>
      </c>
    </row>
    <row r="239" spans="2:11" hidden="1" x14ac:dyDescent="0.25">
      <c r="B239" t="s">
        <v>296</v>
      </c>
      <c r="C239" t="s">
        <v>297</v>
      </c>
      <c r="D239" t="s">
        <v>387</v>
      </c>
      <c r="E239" t="str">
        <f t="shared" si="3"/>
        <v>2.1</v>
      </c>
      <c r="F239" t="s">
        <v>73</v>
      </c>
      <c r="G239" t="s">
        <v>388</v>
      </c>
      <c r="H239" t="s">
        <v>75</v>
      </c>
      <c r="I239">
        <v>1</v>
      </c>
      <c r="J239">
        <v>0</v>
      </c>
      <c r="K239" s="44">
        <v>900000000</v>
      </c>
    </row>
    <row r="240" spans="2:11" hidden="1" x14ac:dyDescent="0.25">
      <c r="B240" t="s">
        <v>296</v>
      </c>
      <c r="C240" t="s">
        <v>297</v>
      </c>
      <c r="D240" t="s">
        <v>389</v>
      </c>
      <c r="E240" t="str">
        <f t="shared" si="3"/>
        <v>2.1</v>
      </c>
      <c r="F240" t="s">
        <v>73</v>
      </c>
      <c r="G240" t="s">
        <v>390</v>
      </c>
      <c r="H240" t="s">
        <v>75</v>
      </c>
      <c r="I240">
        <v>1</v>
      </c>
      <c r="J240">
        <v>0</v>
      </c>
      <c r="K240" s="44">
        <v>80000000</v>
      </c>
    </row>
    <row r="241" spans="2:11" hidden="1" x14ac:dyDescent="0.25">
      <c r="B241" t="s">
        <v>296</v>
      </c>
      <c r="C241" t="s">
        <v>297</v>
      </c>
      <c r="D241" t="s">
        <v>391</v>
      </c>
      <c r="E241" t="str">
        <f t="shared" si="3"/>
        <v>2.1</v>
      </c>
      <c r="F241" t="s">
        <v>73</v>
      </c>
      <c r="G241" t="s">
        <v>392</v>
      </c>
      <c r="H241" t="s">
        <v>75</v>
      </c>
      <c r="I241">
        <v>1</v>
      </c>
      <c r="J241">
        <v>0</v>
      </c>
      <c r="K241" s="44">
        <v>33000000</v>
      </c>
    </row>
    <row r="242" spans="2:11" hidden="1" x14ac:dyDescent="0.25">
      <c r="B242" t="s">
        <v>296</v>
      </c>
      <c r="C242" t="s">
        <v>297</v>
      </c>
      <c r="D242" t="s">
        <v>393</v>
      </c>
      <c r="E242" t="str">
        <f t="shared" si="3"/>
        <v>2.1</v>
      </c>
      <c r="F242" t="s">
        <v>73</v>
      </c>
      <c r="G242" t="s">
        <v>394</v>
      </c>
      <c r="H242" t="s">
        <v>75</v>
      </c>
      <c r="I242">
        <v>1</v>
      </c>
      <c r="J242">
        <v>0</v>
      </c>
      <c r="K242" s="44">
        <v>65000000</v>
      </c>
    </row>
    <row r="243" spans="2:11" hidden="1" x14ac:dyDescent="0.25">
      <c r="B243" t="s">
        <v>296</v>
      </c>
      <c r="C243" t="s">
        <v>297</v>
      </c>
      <c r="D243" t="s">
        <v>395</v>
      </c>
      <c r="E243" t="str">
        <f t="shared" si="3"/>
        <v>2.1</v>
      </c>
      <c r="F243" t="s">
        <v>73</v>
      </c>
      <c r="G243" t="s">
        <v>396</v>
      </c>
      <c r="H243" t="s">
        <v>75</v>
      </c>
      <c r="I243">
        <v>1</v>
      </c>
      <c r="J243">
        <v>0</v>
      </c>
      <c r="K243" s="44">
        <v>40000000</v>
      </c>
    </row>
    <row r="244" spans="2:11" hidden="1" x14ac:dyDescent="0.25">
      <c r="B244" t="s">
        <v>296</v>
      </c>
      <c r="C244" t="s">
        <v>297</v>
      </c>
      <c r="D244" t="s">
        <v>397</v>
      </c>
      <c r="E244" t="str">
        <f t="shared" si="3"/>
        <v>2.1</v>
      </c>
      <c r="F244" t="s">
        <v>73</v>
      </c>
      <c r="G244" t="s">
        <v>398</v>
      </c>
      <c r="H244" t="s">
        <v>75</v>
      </c>
      <c r="I244">
        <v>1</v>
      </c>
      <c r="J244">
        <v>0</v>
      </c>
      <c r="K244" s="44">
        <v>90000</v>
      </c>
    </row>
    <row r="245" spans="2:11" hidden="1" x14ac:dyDescent="0.25">
      <c r="B245" t="s">
        <v>296</v>
      </c>
      <c r="C245" t="s">
        <v>297</v>
      </c>
      <c r="D245" t="s">
        <v>399</v>
      </c>
      <c r="E245" t="str">
        <f t="shared" si="3"/>
        <v>2.1</v>
      </c>
      <c r="F245" t="s">
        <v>73</v>
      </c>
      <c r="G245" t="s">
        <v>400</v>
      </c>
      <c r="H245" t="s">
        <v>75</v>
      </c>
      <c r="I245">
        <v>1</v>
      </c>
      <c r="J245">
        <v>0</v>
      </c>
      <c r="K245" s="44">
        <v>800000000</v>
      </c>
    </row>
    <row r="246" spans="2:11" hidden="1" x14ac:dyDescent="0.25">
      <c r="B246" t="s">
        <v>296</v>
      </c>
      <c r="C246" t="s">
        <v>297</v>
      </c>
      <c r="D246" t="s">
        <v>401</v>
      </c>
      <c r="E246" t="str">
        <f t="shared" si="3"/>
        <v>2.1</v>
      </c>
      <c r="F246" t="s">
        <v>73</v>
      </c>
      <c r="G246" t="s">
        <v>402</v>
      </c>
      <c r="H246" t="s">
        <v>75</v>
      </c>
      <c r="I246">
        <v>1</v>
      </c>
      <c r="J246">
        <v>0</v>
      </c>
      <c r="K246" s="44">
        <v>700000000</v>
      </c>
    </row>
    <row r="247" spans="2:11" hidden="1" x14ac:dyDescent="0.25">
      <c r="B247" t="s">
        <v>296</v>
      </c>
      <c r="C247" t="s">
        <v>297</v>
      </c>
      <c r="D247" t="s">
        <v>403</v>
      </c>
      <c r="E247" t="str">
        <f t="shared" si="3"/>
        <v>2.1</v>
      </c>
      <c r="F247" t="s">
        <v>73</v>
      </c>
      <c r="G247" t="s">
        <v>404</v>
      </c>
      <c r="H247" t="s">
        <v>75</v>
      </c>
      <c r="I247">
        <v>1</v>
      </c>
      <c r="J247">
        <v>0</v>
      </c>
      <c r="K247" s="44">
        <v>2630466464</v>
      </c>
    </row>
    <row r="248" spans="2:11" hidden="1" x14ac:dyDescent="0.25">
      <c r="B248" t="s">
        <v>296</v>
      </c>
      <c r="C248" t="s">
        <v>297</v>
      </c>
      <c r="D248" t="s">
        <v>405</v>
      </c>
      <c r="E248" t="str">
        <f t="shared" si="3"/>
        <v>2.1</v>
      </c>
      <c r="F248" t="s">
        <v>73</v>
      </c>
      <c r="G248" t="s">
        <v>406</v>
      </c>
      <c r="H248" t="s">
        <v>75</v>
      </c>
      <c r="I248">
        <v>1</v>
      </c>
      <c r="J248">
        <v>0</v>
      </c>
      <c r="K248" s="44">
        <v>500000000</v>
      </c>
    </row>
    <row r="249" spans="2:11" hidden="1" x14ac:dyDescent="0.25">
      <c r="B249" t="s">
        <v>296</v>
      </c>
      <c r="C249" t="s">
        <v>297</v>
      </c>
      <c r="D249" t="s">
        <v>407</v>
      </c>
      <c r="E249" t="str">
        <f t="shared" si="3"/>
        <v>2.1</v>
      </c>
      <c r="F249" t="s">
        <v>73</v>
      </c>
      <c r="G249" t="s">
        <v>408</v>
      </c>
      <c r="H249" t="s">
        <v>75</v>
      </c>
      <c r="I249">
        <v>1</v>
      </c>
      <c r="J249">
        <v>0</v>
      </c>
      <c r="K249" s="44">
        <v>65000000</v>
      </c>
    </row>
    <row r="250" spans="2:11" hidden="1" x14ac:dyDescent="0.25">
      <c r="B250" t="s">
        <v>296</v>
      </c>
      <c r="C250" t="s">
        <v>297</v>
      </c>
      <c r="D250" t="s">
        <v>409</v>
      </c>
      <c r="E250" t="str">
        <f t="shared" si="3"/>
        <v>2.1</v>
      </c>
      <c r="F250" t="s">
        <v>73</v>
      </c>
      <c r="G250" t="s">
        <v>410</v>
      </c>
      <c r="H250" t="s">
        <v>75</v>
      </c>
      <c r="I250">
        <v>1</v>
      </c>
      <c r="J250">
        <v>0</v>
      </c>
      <c r="K250" s="44">
        <v>63512867</v>
      </c>
    </row>
    <row r="251" spans="2:11" hidden="1" x14ac:dyDescent="0.25">
      <c r="B251" t="s">
        <v>296</v>
      </c>
      <c r="C251" t="s">
        <v>297</v>
      </c>
      <c r="D251" t="s">
        <v>411</v>
      </c>
      <c r="E251" t="str">
        <f t="shared" si="3"/>
        <v>2.1</v>
      </c>
      <c r="F251" t="s">
        <v>73</v>
      </c>
      <c r="G251" t="s">
        <v>412</v>
      </c>
      <c r="H251" t="s">
        <v>75</v>
      </c>
      <c r="I251">
        <v>1</v>
      </c>
      <c r="J251">
        <v>0</v>
      </c>
      <c r="K251" s="44">
        <v>50178824</v>
      </c>
    </row>
    <row r="252" spans="2:11" hidden="1" x14ac:dyDescent="0.25">
      <c r="B252" t="s">
        <v>296</v>
      </c>
      <c r="C252" t="s">
        <v>297</v>
      </c>
      <c r="D252" t="s">
        <v>413</v>
      </c>
      <c r="E252" t="str">
        <f t="shared" si="3"/>
        <v>2.1</v>
      </c>
      <c r="F252" t="s">
        <v>73</v>
      </c>
      <c r="G252" t="s">
        <v>414</v>
      </c>
      <c r="H252" t="s">
        <v>75</v>
      </c>
      <c r="I252">
        <v>1</v>
      </c>
      <c r="J252">
        <v>0</v>
      </c>
      <c r="K252" s="44">
        <v>350000000</v>
      </c>
    </row>
    <row r="253" spans="2:11" hidden="1" x14ac:dyDescent="0.25">
      <c r="B253" t="s">
        <v>296</v>
      </c>
      <c r="C253" t="s">
        <v>297</v>
      </c>
      <c r="D253" t="s">
        <v>415</v>
      </c>
      <c r="E253" t="str">
        <f t="shared" si="3"/>
        <v>2.1</v>
      </c>
      <c r="F253" t="s">
        <v>73</v>
      </c>
      <c r="G253" t="s">
        <v>416</v>
      </c>
      <c r="H253" t="s">
        <v>75</v>
      </c>
      <c r="I253">
        <v>1</v>
      </c>
      <c r="J253">
        <v>0</v>
      </c>
      <c r="K253" s="44">
        <v>2508000000</v>
      </c>
    </row>
    <row r="254" spans="2:11" hidden="1" x14ac:dyDescent="0.25">
      <c r="B254" t="s">
        <v>296</v>
      </c>
      <c r="C254" t="s">
        <v>297</v>
      </c>
      <c r="D254" t="s">
        <v>417</v>
      </c>
      <c r="E254" t="str">
        <f t="shared" si="3"/>
        <v>2.1</v>
      </c>
      <c r="F254" t="s">
        <v>73</v>
      </c>
      <c r="G254" t="s">
        <v>418</v>
      </c>
      <c r="H254" t="s">
        <v>75</v>
      </c>
      <c r="I254">
        <v>1</v>
      </c>
      <c r="J254">
        <v>0</v>
      </c>
      <c r="K254" s="44">
        <v>1255159768</v>
      </c>
    </row>
    <row r="255" spans="2:11" hidden="1" x14ac:dyDescent="0.25">
      <c r="B255" s="37" t="s">
        <v>296</v>
      </c>
      <c r="C255" t="s">
        <v>297</v>
      </c>
      <c r="D255" t="s">
        <v>419</v>
      </c>
      <c r="E255" t="str">
        <f t="shared" si="3"/>
        <v>2.1</v>
      </c>
      <c r="F255" t="s">
        <v>73</v>
      </c>
      <c r="G255" s="42" t="s">
        <v>420</v>
      </c>
      <c r="H255" t="s">
        <v>75</v>
      </c>
      <c r="I255">
        <v>1</v>
      </c>
      <c r="J255">
        <v>0</v>
      </c>
      <c r="K255" s="44">
        <v>65000000</v>
      </c>
    </row>
    <row r="256" spans="2:11" hidden="1" x14ac:dyDescent="0.25">
      <c r="B256" s="37" t="s">
        <v>296</v>
      </c>
      <c r="C256" t="s">
        <v>297</v>
      </c>
      <c r="D256" t="s">
        <v>421</v>
      </c>
      <c r="E256" t="str">
        <f t="shared" si="3"/>
        <v>2.1</v>
      </c>
      <c r="F256" t="s">
        <v>73</v>
      </c>
      <c r="G256" s="42" t="s">
        <v>422</v>
      </c>
      <c r="H256" t="s">
        <v>75</v>
      </c>
      <c r="I256">
        <v>1</v>
      </c>
      <c r="J256">
        <v>0</v>
      </c>
      <c r="K256" s="44">
        <v>63512867</v>
      </c>
    </row>
    <row r="257" spans="2:11" hidden="1" x14ac:dyDescent="0.25">
      <c r="B257" s="37" t="s">
        <v>296</v>
      </c>
      <c r="C257" t="s">
        <v>297</v>
      </c>
      <c r="D257" t="s">
        <v>423</v>
      </c>
      <c r="E257" t="str">
        <f t="shared" si="3"/>
        <v>2.1</v>
      </c>
      <c r="F257" t="s">
        <v>73</v>
      </c>
      <c r="G257" s="42" t="s">
        <v>424</v>
      </c>
      <c r="H257" t="s">
        <v>75</v>
      </c>
      <c r="I257">
        <v>1</v>
      </c>
      <c r="J257">
        <v>0</v>
      </c>
      <c r="K257" s="44">
        <v>50178824</v>
      </c>
    </row>
    <row r="258" spans="2:11" hidden="1" x14ac:dyDescent="0.25">
      <c r="B258" s="37" t="s">
        <v>296</v>
      </c>
      <c r="C258" t="s">
        <v>297</v>
      </c>
      <c r="D258" t="s">
        <v>425</v>
      </c>
      <c r="E258" t="str">
        <f t="shared" si="3"/>
        <v>2.1</v>
      </c>
      <c r="F258" t="s">
        <v>73</v>
      </c>
      <c r="G258" s="42" t="s">
        <v>426</v>
      </c>
      <c r="H258" t="s">
        <v>75</v>
      </c>
      <c r="I258">
        <v>1</v>
      </c>
      <c r="J258">
        <v>0</v>
      </c>
      <c r="K258" s="44">
        <v>5000000000</v>
      </c>
    </row>
    <row r="259" spans="2:11" hidden="1" x14ac:dyDescent="0.25">
      <c r="B259" s="37" t="s">
        <v>296</v>
      </c>
      <c r="C259" t="s">
        <v>297</v>
      </c>
      <c r="D259" t="s">
        <v>84</v>
      </c>
      <c r="E259" t="str">
        <f t="shared" ref="E259:E322" si="4">+LEFT(D259,3)</f>
        <v>2.1</v>
      </c>
      <c r="F259" t="s">
        <v>73</v>
      </c>
      <c r="G259" s="42" t="s">
        <v>427</v>
      </c>
      <c r="H259" t="s">
        <v>75</v>
      </c>
      <c r="I259">
        <v>1</v>
      </c>
      <c r="J259">
        <v>0</v>
      </c>
      <c r="K259" s="44">
        <v>8242308000</v>
      </c>
    </row>
    <row r="260" spans="2:11" hidden="1" x14ac:dyDescent="0.25">
      <c r="B260" s="37" t="s">
        <v>296</v>
      </c>
      <c r="C260" t="s">
        <v>297</v>
      </c>
      <c r="D260" t="s">
        <v>428</v>
      </c>
      <c r="E260" t="str">
        <f t="shared" si="4"/>
        <v>2.1</v>
      </c>
      <c r="F260" t="s">
        <v>73</v>
      </c>
      <c r="G260" s="42" t="s">
        <v>429</v>
      </c>
      <c r="H260" t="s">
        <v>75</v>
      </c>
      <c r="I260">
        <v>1</v>
      </c>
      <c r="J260">
        <v>0</v>
      </c>
      <c r="K260" s="44">
        <v>14814800000</v>
      </c>
    </row>
    <row r="261" spans="2:11" hidden="1" x14ac:dyDescent="0.25">
      <c r="B261" s="37" t="s">
        <v>296</v>
      </c>
      <c r="C261" t="s">
        <v>297</v>
      </c>
      <c r="D261" t="s">
        <v>430</v>
      </c>
      <c r="E261" t="str">
        <f t="shared" si="4"/>
        <v>2.1</v>
      </c>
      <c r="F261" t="s">
        <v>73</v>
      </c>
      <c r="G261" s="42" t="s">
        <v>431</v>
      </c>
      <c r="H261" t="s">
        <v>75</v>
      </c>
      <c r="I261">
        <v>1</v>
      </c>
      <c r="J261">
        <v>0</v>
      </c>
      <c r="K261" s="44">
        <v>107000000</v>
      </c>
    </row>
    <row r="262" spans="2:11" hidden="1" x14ac:dyDescent="0.25">
      <c r="B262" s="38" t="s">
        <v>296</v>
      </c>
      <c r="C262" t="s">
        <v>297</v>
      </c>
      <c r="D262" s="39" t="s">
        <v>432</v>
      </c>
      <c r="E262" t="str">
        <f t="shared" si="4"/>
        <v>2.1</v>
      </c>
      <c r="F262" t="s">
        <v>73</v>
      </c>
      <c r="G262" s="43" t="s">
        <v>433</v>
      </c>
      <c r="H262" t="s">
        <v>75</v>
      </c>
      <c r="I262">
        <v>1</v>
      </c>
      <c r="J262">
        <v>0</v>
      </c>
      <c r="K262" s="45">
        <v>63512867</v>
      </c>
    </row>
    <row r="263" spans="2:11" hidden="1" x14ac:dyDescent="0.25">
      <c r="B263" s="37" t="s">
        <v>296</v>
      </c>
      <c r="C263" t="s">
        <v>297</v>
      </c>
      <c r="D263" t="s">
        <v>434</v>
      </c>
      <c r="E263" t="str">
        <f t="shared" si="4"/>
        <v>2.1</v>
      </c>
      <c r="F263" t="s">
        <v>73</v>
      </c>
      <c r="G263" s="42" t="s">
        <v>435</v>
      </c>
      <c r="H263" t="s">
        <v>75</v>
      </c>
      <c r="I263">
        <v>1</v>
      </c>
      <c r="J263">
        <v>0</v>
      </c>
      <c r="K263" s="44">
        <v>50178824</v>
      </c>
    </row>
    <row r="264" spans="2:11" hidden="1" x14ac:dyDescent="0.25">
      <c r="B264" s="37" t="s">
        <v>296</v>
      </c>
      <c r="C264" t="s">
        <v>297</v>
      </c>
      <c r="D264" t="s">
        <v>436</v>
      </c>
      <c r="E264" t="str">
        <f t="shared" si="4"/>
        <v>2.1</v>
      </c>
      <c r="F264" t="s">
        <v>73</v>
      </c>
      <c r="G264" s="42" t="s">
        <v>87</v>
      </c>
      <c r="H264" t="s">
        <v>75</v>
      </c>
      <c r="I264">
        <v>1</v>
      </c>
      <c r="J264">
        <v>0</v>
      </c>
      <c r="K264" s="44">
        <v>16620000000</v>
      </c>
    </row>
    <row r="265" spans="2:11" hidden="1" x14ac:dyDescent="0.25">
      <c r="B265" s="37" t="s">
        <v>296</v>
      </c>
      <c r="C265" t="s">
        <v>297</v>
      </c>
      <c r="D265" t="s">
        <v>437</v>
      </c>
      <c r="E265" t="str">
        <f t="shared" si="4"/>
        <v>2.1</v>
      </c>
      <c r="F265" t="s">
        <v>73</v>
      </c>
      <c r="G265" s="42" t="s">
        <v>438</v>
      </c>
      <c r="H265" t="s">
        <v>75</v>
      </c>
      <c r="I265">
        <v>1</v>
      </c>
      <c r="J265">
        <v>0</v>
      </c>
      <c r="K265" s="44">
        <v>7279758665</v>
      </c>
    </row>
    <row r="266" spans="2:11" hidden="1" x14ac:dyDescent="0.25">
      <c r="B266" s="37" t="s">
        <v>296</v>
      </c>
      <c r="C266" t="s">
        <v>297</v>
      </c>
      <c r="D266" t="s">
        <v>439</v>
      </c>
      <c r="E266" t="str">
        <f t="shared" si="4"/>
        <v>2.1</v>
      </c>
      <c r="F266" t="s">
        <v>73</v>
      </c>
      <c r="G266" s="42" t="s">
        <v>440</v>
      </c>
      <c r="H266" t="s">
        <v>75</v>
      </c>
      <c r="I266">
        <v>1</v>
      </c>
      <c r="J266">
        <v>0</v>
      </c>
      <c r="K266" s="44">
        <v>13643142200</v>
      </c>
    </row>
    <row r="267" spans="2:11" hidden="1" x14ac:dyDescent="0.25">
      <c r="B267" s="37" t="s">
        <v>296</v>
      </c>
      <c r="C267" t="s">
        <v>297</v>
      </c>
      <c r="D267" t="s">
        <v>441</v>
      </c>
      <c r="E267" t="str">
        <f t="shared" si="4"/>
        <v>2.1</v>
      </c>
      <c r="F267" t="s">
        <v>73</v>
      </c>
      <c r="G267" s="42" t="s">
        <v>442</v>
      </c>
      <c r="H267" t="s">
        <v>75</v>
      </c>
      <c r="I267">
        <v>1</v>
      </c>
      <c r="J267">
        <v>0</v>
      </c>
      <c r="K267" s="44">
        <v>38471069832</v>
      </c>
    </row>
    <row r="268" spans="2:11" hidden="1" x14ac:dyDescent="0.25">
      <c r="B268" s="37" t="s">
        <v>296</v>
      </c>
      <c r="C268" t="s">
        <v>297</v>
      </c>
      <c r="D268" t="s">
        <v>443</v>
      </c>
      <c r="E268" t="str">
        <f t="shared" si="4"/>
        <v>2.1</v>
      </c>
      <c r="F268" t="s">
        <v>73</v>
      </c>
      <c r="G268" s="42" t="s">
        <v>444</v>
      </c>
      <c r="H268" t="s">
        <v>75</v>
      </c>
      <c r="I268">
        <v>1</v>
      </c>
      <c r="J268">
        <v>0</v>
      </c>
      <c r="K268" s="44">
        <v>9917802822</v>
      </c>
    </row>
    <row r="269" spans="2:11" hidden="1" x14ac:dyDescent="0.25">
      <c r="B269" s="37" t="s">
        <v>296</v>
      </c>
      <c r="C269" t="s">
        <v>297</v>
      </c>
      <c r="D269" t="s">
        <v>445</v>
      </c>
      <c r="E269" t="str">
        <f t="shared" si="4"/>
        <v>2.1</v>
      </c>
      <c r="F269" t="s">
        <v>73</v>
      </c>
      <c r="G269" s="42" t="s">
        <v>179</v>
      </c>
      <c r="H269" t="s">
        <v>75</v>
      </c>
      <c r="I269">
        <v>1</v>
      </c>
      <c r="J269">
        <v>0</v>
      </c>
      <c r="K269" s="44">
        <v>2720000000</v>
      </c>
    </row>
    <row r="270" spans="2:11" hidden="1" x14ac:dyDescent="0.25">
      <c r="B270" s="37" t="s">
        <v>296</v>
      </c>
      <c r="C270" t="s">
        <v>297</v>
      </c>
      <c r="D270" t="s">
        <v>446</v>
      </c>
      <c r="E270" t="str">
        <f t="shared" si="4"/>
        <v>2.1</v>
      </c>
      <c r="F270" t="s">
        <v>73</v>
      </c>
      <c r="G270" s="42" t="s">
        <v>447</v>
      </c>
      <c r="H270" t="s">
        <v>75</v>
      </c>
      <c r="I270">
        <v>1</v>
      </c>
      <c r="J270">
        <v>0</v>
      </c>
      <c r="K270" s="44">
        <v>149000000</v>
      </c>
    </row>
    <row r="271" spans="2:11" hidden="1" x14ac:dyDescent="0.25">
      <c r="B271" s="37" t="s">
        <v>296</v>
      </c>
      <c r="C271" t="s">
        <v>297</v>
      </c>
      <c r="D271" t="s">
        <v>448</v>
      </c>
      <c r="E271" t="str">
        <f t="shared" si="4"/>
        <v>2.1</v>
      </c>
      <c r="F271" t="s">
        <v>73</v>
      </c>
      <c r="G271" s="42" t="s">
        <v>449</v>
      </c>
      <c r="H271" t="s">
        <v>75</v>
      </c>
      <c r="I271">
        <v>1</v>
      </c>
      <c r="J271">
        <v>0</v>
      </c>
      <c r="K271" s="44">
        <v>22305379416</v>
      </c>
    </row>
    <row r="272" spans="2:11" hidden="1" x14ac:dyDescent="0.25">
      <c r="B272" s="37" t="s">
        <v>296</v>
      </c>
      <c r="C272" t="s">
        <v>297</v>
      </c>
      <c r="D272" t="s">
        <v>450</v>
      </c>
      <c r="E272" t="str">
        <f t="shared" si="4"/>
        <v>2.1</v>
      </c>
      <c r="F272" t="s">
        <v>73</v>
      </c>
      <c r="G272" s="42" t="s">
        <v>451</v>
      </c>
      <c r="H272" t="s">
        <v>75</v>
      </c>
      <c r="I272">
        <v>1</v>
      </c>
      <c r="J272">
        <v>0</v>
      </c>
      <c r="K272" s="44">
        <v>700000000</v>
      </c>
    </row>
    <row r="273" spans="2:11" hidden="1" x14ac:dyDescent="0.25">
      <c r="B273" s="37" t="s">
        <v>296</v>
      </c>
      <c r="C273" t="s">
        <v>297</v>
      </c>
      <c r="D273" t="s">
        <v>452</v>
      </c>
      <c r="E273" t="str">
        <f t="shared" si="4"/>
        <v>2.1</v>
      </c>
      <c r="F273" t="s">
        <v>73</v>
      </c>
      <c r="G273" s="42" t="s">
        <v>93</v>
      </c>
      <c r="H273" t="s">
        <v>75</v>
      </c>
      <c r="I273">
        <v>1</v>
      </c>
      <c r="J273">
        <v>0</v>
      </c>
      <c r="K273" s="44">
        <v>3000000000</v>
      </c>
    </row>
    <row r="274" spans="2:11" hidden="1" x14ac:dyDescent="0.25">
      <c r="B274" s="37" t="s">
        <v>296</v>
      </c>
      <c r="C274" t="s">
        <v>297</v>
      </c>
      <c r="D274" t="s">
        <v>453</v>
      </c>
      <c r="E274" t="str">
        <f t="shared" si="4"/>
        <v>2.1</v>
      </c>
      <c r="F274" t="s">
        <v>73</v>
      </c>
      <c r="G274" s="42" t="s">
        <v>454</v>
      </c>
      <c r="H274" t="s">
        <v>75</v>
      </c>
      <c r="I274">
        <v>1</v>
      </c>
      <c r="J274">
        <v>0</v>
      </c>
      <c r="K274" s="44">
        <v>876952577</v>
      </c>
    </row>
    <row r="275" spans="2:11" hidden="1" x14ac:dyDescent="0.25">
      <c r="B275" s="37" t="s">
        <v>296</v>
      </c>
      <c r="C275" t="s">
        <v>297</v>
      </c>
      <c r="D275" t="s">
        <v>455</v>
      </c>
      <c r="E275" t="str">
        <f t="shared" si="4"/>
        <v>2.1</v>
      </c>
      <c r="F275" t="s">
        <v>73</v>
      </c>
      <c r="G275" s="42" t="s">
        <v>456</v>
      </c>
      <c r="H275" t="s">
        <v>75</v>
      </c>
      <c r="I275">
        <v>1</v>
      </c>
      <c r="J275">
        <v>0</v>
      </c>
      <c r="K275" s="44">
        <v>777272000</v>
      </c>
    </row>
    <row r="276" spans="2:11" hidden="1" x14ac:dyDescent="0.25">
      <c r="B276" s="37" t="s">
        <v>296</v>
      </c>
      <c r="C276" t="s">
        <v>297</v>
      </c>
      <c r="D276" t="s">
        <v>457</v>
      </c>
      <c r="E276" t="str">
        <f t="shared" si="4"/>
        <v>2.1</v>
      </c>
      <c r="F276" t="s">
        <v>73</v>
      </c>
      <c r="G276" s="42" t="s">
        <v>458</v>
      </c>
      <c r="H276" t="s">
        <v>75</v>
      </c>
      <c r="I276">
        <v>1</v>
      </c>
      <c r="J276">
        <v>0</v>
      </c>
      <c r="K276" s="44">
        <v>779817612</v>
      </c>
    </row>
    <row r="277" spans="2:11" hidden="1" x14ac:dyDescent="0.25">
      <c r="B277" s="37" t="s">
        <v>296</v>
      </c>
      <c r="C277" t="s">
        <v>297</v>
      </c>
      <c r="D277" t="s">
        <v>459</v>
      </c>
      <c r="E277" t="str">
        <f t="shared" si="4"/>
        <v>2.1</v>
      </c>
      <c r="F277" t="s">
        <v>73</v>
      </c>
      <c r="G277" s="42" t="s">
        <v>460</v>
      </c>
      <c r="H277" t="s">
        <v>75</v>
      </c>
      <c r="I277">
        <v>1</v>
      </c>
      <c r="J277">
        <v>0</v>
      </c>
      <c r="K277" s="44">
        <v>780000000</v>
      </c>
    </row>
    <row r="278" spans="2:11" hidden="1" x14ac:dyDescent="0.25">
      <c r="B278" s="37" t="s">
        <v>296</v>
      </c>
      <c r="C278" t="s">
        <v>297</v>
      </c>
      <c r="D278" t="s">
        <v>461</v>
      </c>
      <c r="E278" t="str">
        <f t="shared" si="4"/>
        <v>2.1</v>
      </c>
      <c r="F278" t="s">
        <v>73</v>
      </c>
      <c r="G278" s="42" t="s">
        <v>462</v>
      </c>
      <c r="H278" t="s">
        <v>75</v>
      </c>
      <c r="I278">
        <v>1</v>
      </c>
      <c r="J278">
        <v>0</v>
      </c>
      <c r="K278" s="44">
        <v>1800000000</v>
      </c>
    </row>
    <row r="279" spans="2:11" hidden="1" x14ac:dyDescent="0.25">
      <c r="B279" s="37" t="s">
        <v>296</v>
      </c>
      <c r="C279" t="s">
        <v>297</v>
      </c>
      <c r="D279" t="s">
        <v>461</v>
      </c>
      <c r="E279" t="str">
        <f t="shared" si="4"/>
        <v>2.1</v>
      </c>
      <c r="F279" t="s">
        <v>73</v>
      </c>
      <c r="G279" s="42" t="s">
        <v>462</v>
      </c>
      <c r="H279" t="s">
        <v>232</v>
      </c>
      <c r="I279">
        <v>1</v>
      </c>
      <c r="J279">
        <v>0</v>
      </c>
      <c r="K279" s="44">
        <v>200000000</v>
      </c>
    </row>
    <row r="280" spans="2:11" hidden="1" x14ac:dyDescent="0.25">
      <c r="B280" s="37" t="s">
        <v>296</v>
      </c>
      <c r="C280" t="s">
        <v>297</v>
      </c>
      <c r="D280" t="s">
        <v>463</v>
      </c>
      <c r="E280" t="str">
        <f t="shared" si="4"/>
        <v>2.1</v>
      </c>
      <c r="F280" t="s">
        <v>73</v>
      </c>
      <c r="G280" s="42" t="s">
        <v>464</v>
      </c>
      <c r="H280" t="s">
        <v>75</v>
      </c>
      <c r="I280">
        <v>1</v>
      </c>
      <c r="J280">
        <v>0</v>
      </c>
      <c r="K280" s="44">
        <v>580000000</v>
      </c>
    </row>
    <row r="281" spans="2:11" hidden="1" x14ac:dyDescent="0.25">
      <c r="B281" s="37" t="s">
        <v>296</v>
      </c>
      <c r="C281" t="s">
        <v>297</v>
      </c>
      <c r="D281" t="s">
        <v>465</v>
      </c>
      <c r="E281" t="str">
        <f t="shared" si="4"/>
        <v>2.1</v>
      </c>
      <c r="F281" t="s">
        <v>73</v>
      </c>
      <c r="G281" s="42" t="s">
        <v>466</v>
      </c>
      <c r="H281" t="s">
        <v>75</v>
      </c>
      <c r="I281">
        <v>1</v>
      </c>
      <c r="J281">
        <v>0</v>
      </c>
      <c r="K281" s="44">
        <v>213068800</v>
      </c>
    </row>
    <row r="282" spans="2:11" hidden="1" x14ac:dyDescent="0.25">
      <c r="B282" s="37" t="s">
        <v>296</v>
      </c>
      <c r="C282" t="s">
        <v>297</v>
      </c>
      <c r="D282" t="s">
        <v>467</v>
      </c>
      <c r="E282" t="str">
        <f t="shared" si="4"/>
        <v>2.1</v>
      </c>
      <c r="F282" t="s">
        <v>73</v>
      </c>
      <c r="G282" s="42" t="s">
        <v>466</v>
      </c>
      <c r="H282" t="s">
        <v>75</v>
      </c>
      <c r="I282">
        <v>1</v>
      </c>
      <c r="J282">
        <v>0</v>
      </c>
      <c r="K282" s="44">
        <v>851785035</v>
      </c>
    </row>
    <row r="283" spans="2:11" hidden="1" x14ac:dyDescent="0.25">
      <c r="B283" s="37" t="s">
        <v>296</v>
      </c>
      <c r="C283" t="s">
        <v>297</v>
      </c>
      <c r="D283" t="s">
        <v>468</v>
      </c>
      <c r="E283" t="str">
        <f t="shared" si="4"/>
        <v>2.1</v>
      </c>
      <c r="F283" t="s">
        <v>73</v>
      </c>
      <c r="G283" s="42" t="s">
        <v>469</v>
      </c>
      <c r="H283" t="s">
        <v>75</v>
      </c>
      <c r="I283">
        <v>1</v>
      </c>
      <c r="J283">
        <v>0</v>
      </c>
      <c r="K283" s="44">
        <v>150000000</v>
      </c>
    </row>
    <row r="284" spans="2:11" hidden="1" x14ac:dyDescent="0.25">
      <c r="B284" s="37" t="s">
        <v>296</v>
      </c>
      <c r="C284" t="s">
        <v>297</v>
      </c>
      <c r="D284" t="s">
        <v>470</v>
      </c>
      <c r="E284" t="str">
        <f t="shared" si="4"/>
        <v>2.1</v>
      </c>
      <c r="F284" t="s">
        <v>73</v>
      </c>
      <c r="G284" s="42" t="s">
        <v>471</v>
      </c>
      <c r="H284" t="s">
        <v>75</v>
      </c>
      <c r="I284">
        <v>1</v>
      </c>
      <c r="J284">
        <v>0</v>
      </c>
      <c r="K284" s="44">
        <v>640000000</v>
      </c>
    </row>
    <row r="285" spans="2:11" hidden="1" x14ac:dyDescent="0.25">
      <c r="B285" s="37" t="s">
        <v>296</v>
      </c>
      <c r="C285" t="s">
        <v>297</v>
      </c>
      <c r="D285" t="s">
        <v>472</v>
      </c>
      <c r="E285" t="str">
        <f t="shared" si="4"/>
        <v>2.1</v>
      </c>
      <c r="F285" t="s">
        <v>73</v>
      </c>
      <c r="G285" s="42" t="s">
        <v>473</v>
      </c>
      <c r="H285" t="s">
        <v>75</v>
      </c>
      <c r="I285">
        <v>1</v>
      </c>
      <c r="J285">
        <v>0</v>
      </c>
      <c r="K285" s="44">
        <v>7585451147</v>
      </c>
    </row>
    <row r="286" spans="2:11" hidden="1" x14ac:dyDescent="0.25">
      <c r="B286" s="37" t="s">
        <v>296</v>
      </c>
      <c r="C286" t="s">
        <v>297</v>
      </c>
      <c r="D286" t="s">
        <v>472</v>
      </c>
      <c r="E286" t="str">
        <f t="shared" si="4"/>
        <v>2.1</v>
      </c>
      <c r="F286" t="s">
        <v>73</v>
      </c>
      <c r="G286" s="42" t="s">
        <v>473</v>
      </c>
      <c r="H286" t="s">
        <v>232</v>
      </c>
      <c r="I286">
        <v>1</v>
      </c>
      <c r="J286">
        <v>0</v>
      </c>
      <c r="K286" s="44">
        <v>4000000000</v>
      </c>
    </row>
    <row r="287" spans="2:11" hidden="1" x14ac:dyDescent="0.25">
      <c r="B287" s="37" t="s">
        <v>296</v>
      </c>
      <c r="C287" t="s">
        <v>297</v>
      </c>
      <c r="D287" t="s">
        <v>472</v>
      </c>
      <c r="E287" t="str">
        <f t="shared" si="4"/>
        <v>2.1</v>
      </c>
      <c r="F287" t="s">
        <v>73</v>
      </c>
      <c r="G287" s="42" t="s">
        <v>473</v>
      </c>
      <c r="H287" t="s">
        <v>301</v>
      </c>
      <c r="I287">
        <v>1</v>
      </c>
      <c r="J287">
        <v>0</v>
      </c>
      <c r="K287" s="44">
        <v>821425540</v>
      </c>
    </row>
    <row r="288" spans="2:11" hidden="1" x14ac:dyDescent="0.25">
      <c r="B288" s="37" t="s">
        <v>296</v>
      </c>
      <c r="C288" t="s">
        <v>297</v>
      </c>
      <c r="D288" t="s">
        <v>474</v>
      </c>
      <c r="E288" t="str">
        <f t="shared" si="4"/>
        <v>2.1</v>
      </c>
      <c r="F288" t="s">
        <v>73</v>
      </c>
      <c r="G288" s="42" t="s">
        <v>475</v>
      </c>
      <c r="H288" t="s">
        <v>75</v>
      </c>
      <c r="I288">
        <v>1</v>
      </c>
      <c r="J288">
        <v>0</v>
      </c>
      <c r="K288" s="44">
        <v>30000000</v>
      </c>
    </row>
    <row r="289" spans="2:11" hidden="1" x14ac:dyDescent="0.25">
      <c r="B289" s="37" t="s">
        <v>296</v>
      </c>
      <c r="C289" t="s">
        <v>297</v>
      </c>
      <c r="D289" t="s">
        <v>476</v>
      </c>
      <c r="E289" t="str">
        <f t="shared" si="4"/>
        <v>2.1</v>
      </c>
      <c r="F289" t="s">
        <v>73</v>
      </c>
      <c r="G289" s="42" t="s">
        <v>477</v>
      </c>
      <c r="H289" t="s">
        <v>75</v>
      </c>
      <c r="I289">
        <v>1</v>
      </c>
      <c r="J289">
        <v>0</v>
      </c>
      <c r="K289" s="44">
        <v>30000000</v>
      </c>
    </row>
    <row r="290" spans="2:11" hidden="1" x14ac:dyDescent="0.25">
      <c r="B290" s="37" t="s">
        <v>296</v>
      </c>
      <c r="C290" t="s">
        <v>297</v>
      </c>
      <c r="D290" t="s">
        <v>478</v>
      </c>
      <c r="E290" t="str">
        <f t="shared" si="4"/>
        <v>2.1</v>
      </c>
      <c r="F290" t="s">
        <v>73</v>
      </c>
      <c r="G290" s="42" t="s">
        <v>479</v>
      </c>
      <c r="H290" t="s">
        <v>75</v>
      </c>
      <c r="I290">
        <v>1</v>
      </c>
      <c r="J290">
        <v>0</v>
      </c>
      <c r="K290" s="44">
        <v>20000000</v>
      </c>
    </row>
    <row r="291" spans="2:11" hidden="1" x14ac:dyDescent="0.25">
      <c r="B291" s="37" t="s">
        <v>296</v>
      </c>
      <c r="C291" t="s">
        <v>297</v>
      </c>
      <c r="D291" t="s">
        <v>480</v>
      </c>
      <c r="E291" t="str">
        <f t="shared" si="4"/>
        <v>2.1</v>
      </c>
      <c r="F291" t="s">
        <v>73</v>
      </c>
      <c r="G291" s="42" t="s">
        <v>481</v>
      </c>
      <c r="H291" t="s">
        <v>75</v>
      </c>
      <c r="I291">
        <v>1</v>
      </c>
      <c r="J291">
        <v>0</v>
      </c>
      <c r="K291" s="44">
        <v>40000000</v>
      </c>
    </row>
    <row r="292" spans="2:11" hidden="1" x14ac:dyDescent="0.25">
      <c r="B292" s="37" t="s">
        <v>296</v>
      </c>
      <c r="C292" t="s">
        <v>297</v>
      </c>
      <c r="D292" t="s">
        <v>482</v>
      </c>
      <c r="E292" t="str">
        <f t="shared" si="4"/>
        <v>2.1</v>
      </c>
      <c r="F292" t="s">
        <v>73</v>
      </c>
      <c r="G292" s="42" t="s">
        <v>483</v>
      </c>
      <c r="H292" t="s">
        <v>75</v>
      </c>
      <c r="I292">
        <v>1</v>
      </c>
      <c r="J292">
        <v>0</v>
      </c>
      <c r="K292" s="44">
        <v>55000000</v>
      </c>
    </row>
    <row r="293" spans="2:11" hidden="1" x14ac:dyDescent="0.25">
      <c r="B293" s="37" t="s">
        <v>296</v>
      </c>
      <c r="C293" t="s">
        <v>297</v>
      </c>
      <c r="D293" t="s">
        <v>484</v>
      </c>
      <c r="E293" t="str">
        <f t="shared" si="4"/>
        <v>2.3</v>
      </c>
      <c r="F293" t="s">
        <v>101</v>
      </c>
      <c r="G293" s="42" t="s">
        <v>485</v>
      </c>
      <c r="H293" t="s">
        <v>75</v>
      </c>
      <c r="I293">
        <v>1</v>
      </c>
      <c r="J293">
        <v>0</v>
      </c>
      <c r="K293" s="44">
        <v>4000000000</v>
      </c>
    </row>
    <row r="294" spans="2:11" hidden="1" x14ac:dyDescent="0.25">
      <c r="B294" s="37" t="s">
        <v>296</v>
      </c>
      <c r="C294" t="s">
        <v>297</v>
      </c>
      <c r="D294" t="s">
        <v>486</v>
      </c>
      <c r="E294" t="str">
        <f t="shared" si="4"/>
        <v>2.3</v>
      </c>
      <c r="F294" t="s">
        <v>101</v>
      </c>
      <c r="G294" s="42" t="s">
        <v>487</v>
      </c>
      <c r="H294" t="s">
        <v>75</v>
      </c>
      <c r="I294">
        <v>1</v>
      </c>
      <c r="J294">
        <v>0</v>
      </c>
      <c r="K294" s="44">
        <v>500000000</v>
      </c>
    </row>
    <row r="295" spans="2:11" hidden="1" x14ac:dyDescent="0.25">
      <c r="B295" s="37" t="s">
        <v>296</v>
      </c>
      <c r="C295" t="s">
        <v>297</v>
      </c>
      <c r="D295" t="s">
        <v>488</v>
      </c>
      <c r="E295" t="str">
        <f t="shared" si="4"/>
        <v>2.3</v>
      </c>
      <c r="F295" t="s">
        <v>101</v>
      </c>
      <c r="G295" s="42" t="s">
        <v>489</v>
      </c>
      <c r="H295" t="s">
        <v>75</v>
      </c>
      <c r="I295">
        <v>1</v>
      </c>
      <c r="J295">
        <v>0</v>
      </c>
      <c r="K295" s="44">
        <v>300000000</v>
      </c>
    </row>
    <row r="296" spans="2:11" hidden="1" x14ac:dyDescent="0.25">
      <c r="B296" s="37" t="s">
        <v>296</v>
      </c>
      <c r="C296" t="s">
        <v>297</v>
      </c>
      <c r="D296" t="s">
        <v>490</v>
      </c>
      <c r="E296" t="str">
        <f t="shared" si="4"/>
        <v>2.3</v>
      </c>
      <c r="F296" t="s">
        <v>101</v>
      </c>
      <c r="G296" s="42" t="s">
        <v>491</v>
      </c>
      <c r="H296" t="s">
        <v>75</v>
      </c>
      <c r="I296">
        <v>1</v>
      </c>
      <c r="J296">
        <v>0</v>
      </c>
      <c r="K296" s="44">
        <v>200000000</v>
      </c>
    </row>
    <row r="297" spans="2:11" hidden="1" x14ac:dyDescent="0.25">
      <c r="B297" s="37" t="s">
        <v>296</v>
      </c>
      <c r="C297" t="s">
        <v>297</v>
      </c>
      <c r="D297" t="s">
        <v>492</v>
      </c>
      <c r="E297" t="str">
        <f t="shared" si="4"/>
        <v>2.3</v>
      </c>
      <c r="F297" t="s">
        <v>101</v>
      </c>
      <c r="G297" s="42" t="s">
        <v>493</v>
      </c>
      <c r="H297" t="s">
        <v>494</v>
      </c>
      <c r="I297">
        <v>1</v>
      </c>
      <c r="J297">
        <v>0</v>
      </c>
      <c r="K297" s="44">
        <v>64277558827</v>
      </c>
    </row>
    <row r="298" spans="2:11" hidden="1" x14ac:dyDescent="0.25">
      <c r="B298" s="37" t="s">
        <v>296</v>
      </c>
      <c r="C298" t="s">
        <v>297</v>
      </c>
      <c r="D298" t="s">
        <v>492</v>
      </c>
      <c r="E298" t="str">
        <f t="shared" si="4"/>
        <v>2.3</v>
      </c>
      <c r="F298" t="s">
        <v>101</v>
      </c>
      <c r="G298" s="42" t="s">
        <v>493</v>
      </c>
      <c r="H298" t="s">
        <v>495</v>
      </c>
      <c r="I298">
        <v>1</v>
      </c>
      <c r="J298">
        <v>0</v>
      </c>
      <c r="K298" s="44">
        <v>1682216895</v>
      </c>
    </row>
    <row r="299" spans="2:11" hidden="1" x14ac:dyDescent="0.25">
      <c r="B299" s="37" t="s">
        <v>296</v>
      </c>
      <c r="C299" t="s">
        <v>297</v>
      </c>
      <c r="D299" t="s">
        <v>496</v>
      </c>
      <c r="E299" t="str">
        <f t="shared" si="4"/>
        <v>2.3</v>
      </c>
      <c r="F299" t="s">
        <v>101</v>
      </c>
      <c r="G299" s="42" t="s">
        <v>497</v>
      </c>
      <c r="H299" t="s">
        <v>75</v>
      </c>
      <c r="I299">
        <v>1</v>
      </c>
      <c r="J299">
        <v>0</v>
      </c>
      <c r="K299" s="44">
        <v>349999999</v>
      </c>
    </row>
    <row r="300" spans="2:11" hidden="1" x14ac:dyDescent="0.25">
      <c r="B300" s="37" t="s">
        <v>296</v>
      </c>
      <c r="C300" t="s">
        <v>297</v>
      </c>
      <c r="D300" t="s">
        <v>498</v>
      </c>
      <c r="E300" t="str">
        <f t="shared" si="4"/>
        <v>2.3</v>
      </c>
      <c r="F300" t="s">
        <v>101</v>
      </c>
      <c r="G300" s="42" t="s">
        <v>499</v>
      </c>
      <c r="H300" t="s">
        <v>75</v>
      </c>
      <c r="I300">
        <v>1</v>
      </c>
      <c r="J300">
        <v>0</v>
      </c>
      <c r="K300" s="44">
        <v>950000000</v>
      </c>
    </row>
    <row r="301" spans="2:11" hidden="1" x14ac:dyDescent="0.25">
      <c r="B301" s="37" t="s">
        <v>296</v>
      </c>
      <c r="C301" t="s">
        <v>297</v>
      </c>
      <c r="D301" t="s">
        <v>500</v>
      </c>
      <c r="E301" t="str">
        <f t="shared" si="4"/>
        <v>2.3</v>
      </c>
      <c r="F301" t="s">
        <v>101</v>
      </c>
      <c r="G301" s="42" t="s">
        <v>501</v>
      </c>
      <c r="H301" t="s">
        <v>75</v>
      </c>
      <c r="I301">
        <v>1</v>
      </c>
      <c r="J301">
        <v>0</v>
      </c>
      <c r="K301" s="44">
        <v>150000000</v>
      </c>
    </row>
    <row r="302" spans="2:11" hidden="1" x14ac:dyDescent="0.25">
      <c r="B302" s="37" t="s">
        <v>296</v>
      </c>
      <c r="C302" t="s">
        <v>297</v>
      </c>
      <c r="D302" t="s">
        <v>502</v>
      </c>
      <c r="E302" t="str">
        <f t="shared" si="4"/>
        <v>2.3</v>
      </c>
      <c r="F302" t="s">
        <v>101</v>
      </c>
      <c r="G302" s="42" t="s">
        <v>503</v>
      </c>
      <c r="H302" t="s">
        <v>75</v>
      </c>
      <c r="I302">
        <v>1</v>
      </c>
      <c r="J302">
        <v>0</v>
      </c>
      <c r="K302" s="44">
        <v>150000000</v>
      </c>
    </row>
    <row r="303" spans="2:11" hidden="1" x14ac:dyDescent="0.25">
      <c r="B303" s="37" t="s">
        <v>296</v>
      </c>
      <c r="C303" t="s">
        <v>297</v>
      </c>
      <c r="D303" t="s">
        <v>504</v>
      </c>
      <c r="E303" t="str">
        <f t="shared" si="4"/>
        <v>2.3</v>
      </c>
      <c r="F303" t="s">
        <v>101</v>
      </c>
      <c r="G303" s="42" t="s">
        <v>505</v>
      </c>
      <c r="H303" t="s">
        <v>75</v>
      </c>
      <c r="I303">
        <v>1</v>
      </c>
      <c r="J303">
        <v>0</v>
      </c>
      <c r="K303" s="44">
        <v>15000000</v>
      </c>
    </row>
    <row r="304" spans="2:11" hidden="1" x14ac:dyDescent="0.25">
      <c r="B304" s="38" t="s">
        <v>296</v>
      </c>
      <c r="C304" t="s">
        <v>297</v>
      </c>
      <c r="D304" s="39" t="s">
        <v>506</v>
      </c>
      <c r="E304" t="str">
        <f t="shared" si="4"/>
        <v>2.3</v>
      </c>
      <c r="F304" t="s">
        <v>101</v>
      </c>
      <c r="G304" s="43" t="s">
        <v>507</v>
      </c>
      <c r="H304" t="s">
        <v>75</v>
      </c>
      <c r="I304">
        <v>1</v>
      </c>
      <c r="J304">
        <v>0</v>
      </c>
      <c r="K304" s="45">
        <v>10431460172</v>
      </c>
    </row>
    <row r="305" spans="2:11" hidden="1" x14ac:dyDescent="0.25">
      <c r="B305" t="s">
        <v>296</v>
      </c>
      <c r="C305" t="s">
        <v>297</v>
      </c>
      <c r="D305" t="s">
        <v>508</v>
      </c>
      <c r="E305" t="str">
        <f t="shared" si="4"/>
        <v>2.3</v>
      </c>
      <c r="F305" t="s">
        <v>101</v>
      </c>
      <c r="G305" t="s">
        <v>509</v>
      </c>
      <c r="H305" t="s">
        <v>75</v>
      </c>
      <c r="I305">
        <v>1</v>
      </c>
      <c r="J305">
        <v>0</v>
      </c>
      <c r="K305" s="44">
        <v>1</v>
      </c>
    </row>
    <row r="306" spans="2:11" hidden="1" x14ac:dyDescent="0.25">
      <c r="B306" t="s">
        <v>296</v>
      </c>
      <c r="C306" t="s">
        <v>297</v>
      </c>
      <c r="D306" t="s">
        <v>510</v>
      </c>
      <c r="E306" t="str">
        <f t="shared" si="4"/>
        <v>2.3</v>
      </c>
      <c r="F306" t="s">
        <v>101</v>
      </c>
      <c r="G306" t="s">
        <v>511</v>
      </c>
      <c r="H306" t="s">
        <v>75</v>
      </c>
      <c r="I306">
        <v>1</v>
      </c>
      <c r="J306">
        <v>0</v>
      </c>
      <c r="K306" s="44">
        <v>200000000</v>
      </c>
    </row>
    <row r="307" spans="2:11" hidden="1" x14ac:dyDescent="0.25">
      <c r="B307" t="s">
        <v>296</v>
      </c>
      <c r="C307" t="s">
        <v>297</v>
      </c>
      <c r="D307" t="s">
        <v>512</v>
      </c>
      <c r="E307" t="str">
        <f t="shared" si="4"/>
        <v>2.3</v>
      </c>
      <c r="F307" t="s">
        <v>101</v>
      </c>
      <c r="G307" t="s">
        <v>513</v>
      </c>
      <c r="H307" t="s">
        <v>75</v>
      </c>
      <c r="I307">
        <v>1</v>
      </c>
      <c r="J307">
        <v>0</v>
      </c>
      <c r="K307" s="44">
        <v>900000000</v>
      </c>
    </row>
    <row r="308" spans="2:11" hidden="1" x14ac:dyDescent="0.25">
      <c r="B308" t="s">
        <v>296</v>
      </c>
      <c r="C308" t="s">
        <v>297</v>
      </c>
      <c r="D308" t="s">
        <v>514</v>
      </c>
      <c r="E308" t="str">
        <f t="shared" si="4"/>
        <v>2.3</v>
      </c>
      <c r="F308" t="s">
        <v>101</v>
      </c>
      <c r="G308" t="s">
        <v>515</v>
      </c>
      <c r="H308" t="s">
        <v>75</v>
      </c>
      <c r="I308">
        <v>1</v>
      </c>
      <c r="J308">
        <v>0</v>
      </c>
      <c r="K308" s="44">
        <v>900000000</v>
      </c>
    </row>
    <row r="309" spans="2:11" hidden="1" x14ac:dyDescent="0.25">
      <c r="B309" s="37" t="s">
        <v>296</v>
      </c>
      <c r="C309" t="s">
        <v>297</v>
      </c>
      <c r="D309" t="s">
        <v>516</v>
      </c>
      <c r="E309" t="str">
        <f t="shared" si="4"/>
        <v>2.3</v>
      </c>
      <c r="F309" t="s">
        <v>101</v>
      </c>
      <c r="G309" s="42" t="s">
        <v>517</v>
      </c>
      <c r="H309" t="s">
        <v>75</v>
      </c>
      <c r="I309">
        <v>1</v>
      </c>
      <c r="J309">
        <v>0</v>
      </c>
      <c r="K309" s="44">
        <v>500000000</v>
      </c>
    </row>
    <row r="310" spans="2:11" hidden="1" x14ac:dyDescent="0.25">
      <c r="B310" s="37" t="s">
        <v>296</v>
      </c>
      <c r="C310" t="s">
        <v>297</v>
      </c>
      <c r="D310" t="s">
        <v>518</v>
      </c>
      <c r="E310" t="str">
        <f t="shared" si="4"/>
        <v>2.3</v>
      </c>
      <c r="F310" t="s">
        <v>101</v>
      </c>
      <c r="G310" s="42" t="s">
        <v>519</v>
      </c>
      <c r="H310" t="s">
        <v>75</v>
      </c>
      <c r="I310">
        <v>1</v>
      </c>
      <c r="J310">
        <v>0</v>
      </c>
      <c r="K310" s="44">
        <v>1500000000</v>
      </c>
    </row>
    <row r="311" spans="2:11" hidden="1" x14ac:dyDescent="0.25">
      <c r="B311" s="37" t="s">
        <v>296</v>
      </c>
      <c r="C311" t="s">
        <v>297</v>
      </c>
      <c r="D311" t="s">
        <v>520</v>
      </c>
      <c r="E311" t="str">
        <f t="shared" si="4"/>
        <v>2.3</v>
      </c>
      <c r="F311" t="s">
        <v>101</v>
      </c>
      <c r="G311" s="42" t="s">
        <v>521</v>
      </c>
      <c r="H311" t="s">
        <v>75</v>
      </c>
      <c r="I311">
        <v>1</v>
      </c>
      <c r="J311">
        <v>0</v>
      </c>
      <c r="K311" s="44">
        <v>1</v>
      </c>
    </row>
    <row r="312" spans="2:11" hidden="1" x14ac:dyDescent="0.25">
      <c r="B312" s="37" t="s">
        <v>296</v>
      </c>
      <c r="C312" t="s">
        <v>297</v>
      </c>
      <c r="D312" t="s">
        <v>522</v>
      </c>
      <c r="E312" t="str">
        <f t="shared" si="4"/>
        <v>2.3</v>
      </c>
      <c r="F312" t="s">
        <v>101</v>
      </c>
      <c r="G312" s="42" t="s">
        <v>523</v>
      </c>
      <c r="H312" t="s">
        <v>75</v>
      </c>
      <c r="I312">
        <v>1</v>
      </c>
      <c r="J312">
        <v>0</v>
      </c>
      <c r="K312" s="44">
        <v>300000000</v>
      </c>
    </row>
    <row r="313" spans="2:11" hidden="1" x14ac:dyDescent="0.25">
      <c r="B313" s="37" t="s">
        <v>296</v>
      </c>
      <c r="C313" t="s">
        <v>297</v>
      </c>
      <c r="D313" t="s">
        <v>524</v>
      </c>
      <c r="E313" t="str">
        <f t="shared" si="4"/>
        <v>2.3</v>
      </c>
      <c r="F313" t="s">
        <v>101</v>
      </c>
      <c r="G313" s="42" t="s">
        <v>525</v>
      </c>
      <c r="H313" t="s">
        <v>75</v>
      </c>
      <c r="I313">
        <v>1</v>
      </c>
      <c r="J313">
        <v>0</v>
      </c>
      <c r="K313" s="44">
        <v>5000000000</v>
      </c>
    </row>
    <row r="314" spans="2:11" hidden="1" x14ac:dyDescent="0.25">
      <c r="B314" s="37" t="s">
        <v>296</v>
      </c>
      <c r="C314" t="s">
        <v>297</v>
      </c>
      <c r="D314" t="s">
        <v>526</v>
      </c>
      <c r="E314" t="str">
        <f t="shared" si="4"/>
        <v>2.3</v>
      </c>
      <c r="F314" t="s">
        <v>101</v>
      </c>
      <c r="G314" s="42" t="s">
        <v>527</v>
      </c>
      <c r="H314" t="s">
        <v>75</v>
      </c>
      <c r="I314">
        <v>1</v>
      </c>
      <c r="J314">
        <v>0</v>
      </c>
      <c r="K314" s="44">
        <v>700000000</v>
      </c>
    </row>
    <row r="315" spans="2:11" hidden="1" x14ac:dyDescent="0.25">
      <c r="B315" s="37" t="s">
        <v>296</v>
      </c>
      <c r="C315" t="s">
        <v>297</v>
      </c>
      <c r="D315" t="s">
        <v>526</v>
      </c>
      <c r="E315" t="str">
        <f t="shared" si="4"/>
        <v>2.3</v>
      </c>
      <c r="F315" t="s">
        <v>101</v>
      </c>
      <c r="G315" s="42" t="s">
        <v>527</v>
      </c>
      <c r="H315" t="s">
        <v>528</v>
      </c>
      <c r="I315">
        <v>1</v>
      </c>
      <c r="J315">
        <v>0</v>
      </c>
      <c r="K315" s="44">
        <v>1000000000</v>
      </c>
    </row>
    <row r="316" spans="2:11" hidden="1" x14ac:dyDescent="0.25">
      <c r="B316" s="37" t="s">
        <v>296</v>
      </c>
      <c r="C316" t="s">
        <v>297</v>
      </c>
      <c r="D316" t="s">
        <v>526</v>
      </c>
      <c r="E316" t="str">
        <f t="shared" si="4"/>
        <v>2.3</v>
      </c>
      <c r="F316" t="s">
        <v>101</v>
      </c>
      <c r="G316" s="42" t="s">
        <v>527</v>
      </c>
      <c r="H316" t="s">
        <v>529</v>
      </c>
      <c r="I316">
        <v>1</v>
      </c>
      <c r="J316">
        <v>0</v>
      </c>
      <c r="K316" s="44">
        <v>815893120</v>
      </c>
    </row>
    <row r="317" spans="2:11" hidden="1" x14ac:dyDescent="0.25">
      <c r="B317" s="37" t="s">
        <v>296</v>
      </c>
      <c r="C317" t="s">
        <v>297</v>
      </c>
      <c r="D317" t="s">
        <v>530</v>
      </c>
      <c r="E317" t="str">
        <f t="shared" si="4"/>
        <v>2.3</v>
      </c>
      <c r="F317" t="s">
        <v>101</v>
      </c>
      <c r="G317" s="42" t="s">
        <v>531</v>
      </c>
      <c r="H317" t="s">
        <v>75</v>
      </c>
      <c r="I317">
        <v>1</v>
      </c>
      <c r="J317">
        <v>0</v>
      </c>
      <c r="K317" s="44">
        <v>300000000</v>
      </c>
    </row>
    <row r="318" spans="2:11" hidden="1" x14ac:dyDescent="0.25">
      <c r="B318" s="37" t="s">
        <v>296</v>
      </c>
      <c r="C318" t="s">
        <v>297</v>
      </c>
      <c r="D318" t="s">
        <v>532</v>
      </c>
      <c r="E318" t="str">
        <f t="shared" si="4"/>
        <v>2.3</v>
      </c>
      <c r="F318" t="s">
        <v>101</v>
      </c>
      <c r="G318" s="42" t="s">
        <v>533</v>
      </c>
      <c r="H318" t="s">
        <v>75</v>
      </c>
      <c r="I318">
        <v>1</v>
      </c>
      <c r="J318">
        <v>0</v>
      </c>
      <c r="K318" s="44">
        <v>700000000</v>
      </c>
    </row>
    <row r="319" spans="2:11" hidden="1" x14ac:dyDescent="0.25">
      <c r="B319" s="37" t="s">
        <v>296</v>
      </c>
      <c r="C319" t="s">
        <v>297</v>
      </c>
      <c r="D319" t="s">
        <v>532</v>
      </c>
      <c r="E319" t="str">
        <f t="shared" si="4"/>
        <v>2.3</v>
      </c>
      <c r="F319" t="s">
        <v>101</v>
      </c>
      <c r="G319" s="42" t="s">
        <v>533</v>
      </c>
      <c r="H319" t="s">
        <v>534</v>
      </c>
      <c r="I319">
        <v>1</v>
      </c>
      <c r="J319">
        <v>0</v>
      </c>
      <c r="K319" s="44">
        <v>2724047878</v>
      </c>
    </row>
    <row r="320" spans="2:11" hidden="1" x14ac:dyDescent="0.25">
      <c r="B320" s="37" t="s">
        <v>296</v>
      </c>
      <c r="C320" t="s">
        <v>297</v>
      </c>
      <c r="D320" t="s">
        <v>535</v>
      </c>
      <c r="E320" t="str">
        <f t="shared" si="4"/>
        <v>2.3</v>
      </c>
      <c r="F320" t="s">
        <v>101</v>
      </c>
      <c r="G320" s="42" t="s">
        <v>536</v>
      </c>
      <c r="H320" t="s">
        <v>75</v>
      </c>
      <c r="I320">
        <v>1</v>
      </c>
      <c r="J320">
        <v>0</v>
      </c>
      <c r="K320" s="44">
        <v>4500000000</v>
      </c>
    </row>
    <row r="321" spans="2:11" hidden="1" x14ac:dyDescent="0.25">
      <c r="B321" s="37" t="s">
        <v>296</v>
      </c>
      <c r="C321" t="s">
        <v>297</v>
      </c>
      <c r="D321" t="s">
        <v>535</v>
      </c>
      <c r="E321" t="str">
        <f t="shared" si="4"/>
        <v>2.3</v>
      </c>
      <c r="F321" t="s">
        <v>101</v>
      </c>
      <c r="G321" s="42" t="s">
        <v>536</v>
      </c>
      <c r="H321" t="s">
        <v>529</v>
      </c>
      <c r="I321">
        <v>1</v>
      </c>
      <c r="J321">
        <v>0</v>
      </c>
      <c r="K321" s="44">
        <v>41083279492</v>
      </c>
    </row>
    <row r="322" spans="2:11" hidden="1" x14ac:dyDescent="0.25">
      <c r="B322" s="38" t="s">
        <v>296</v>
      </c>
      <c r="C322" t="s">
        <v>297</v>
      </c>
      <c r="D322" s="39" t="s">
        <v>535</v>
      </c>
      <c r="E322" t="str">
        <f t="shared" si="4"/>
        <v>2.3</v>
      </c>
      <c r="F322" t="s">
        <v>101</v>
      </c>
      <c r="G322" s="43" t="s">
        <v>536</v>
      </c>
      <c r="H322" s="39" t="s">
        <v>537</v>
      </c>
      <c r="I322">
        <v>1</v>
      </c>
      <c r="J322">
        <v>0</v>
      </c>
      <c r="K322" s="45">
        <v>470360711</v>
      </c>
    </row>
    <row r="323" spans="2:11" hidden="1" x14ac:dyDescent="0.25">
      <c r="B323" s="37" t="s">
        <v>296</v>
      </c>
      <c r="C323" t="s">
        <v>297</v>
      </c>
      <c r="D323" t="s">
        <v>535</v>
      </c>
      <c r="E323" t="str">
        <f t="shared" ref="E323:E386" si="5">+LEFT(D323,3)</f>
        <v>2.3</v>
      </c>
      <c r="F323" t="s">
        <v>101</v>
      </c>
      <c r="G323" s="42" t="s">
        <v>536</v>
      </c>
      <c r="H323" t="s">
        <v>538</v>
      </c>
      <c r="I323">
        <v>1</v>
      </c>
      <c r="J323">
        <v>0</v>
      </c>
      <c r="K323" s="44">
        <v>81709587</v>
      </c>
    </row>
    <row r="324" spans="2:11" hidden="1" x14ac:dyDescent="0.25">
      <c r="B324" s="37" t="s">
        <v>296</v>
      </c>
      <c r="C324" t="s">
        <v>297</v>
      </c>
      <c r="D324" t="s">
        <v>535</v>
      </c>
      <c r="E324" t="str">
        <f t="shared" si="5"/>
        <v>2.3</v>
      </c>
      <c r="F324" t="s">
        <v>101</v>
      </c>
      <c r="G324" s="42" t="s">
        <v>536</v>
      </c>
      <c r="H324" t="s">
        <v>539</v>
      </c>
      <c r="I324">
        <v>1</v>
      </c>
      <c r="J324">
        <v>0</v>
      </c>
      <c r="K324" s="44">
        <v>114528618662</v>
      </c>
    </row>
    <row r="325" spans="2:11" hidden="1" x14ac:dyDescent="0.25">
      <c r="B325" s="37" t="s">
        <v>296</v>
      </c>
      <c r="C325" t="s">
        <v>297</v>
      </c>
      <c r="D325" t="s">
        <v>540</v>
      </c>
      <c r="E325" t="str">
        <f t="shared" si="5"/>
        <v>2.3</v>
      </c>
      <c r="F325" t="s">
        <v>101</v>
      </c>
      <c r="G325" s="42" t="s">
        <v>541</v>
      </c>
      <c r="H325" t="s">
        <v>75</v>
      </c>
      <c r="I325">
        <v>1</v>
      </c>
      <c r="J325">
        <v>0</v>
      </c>
      <c r="K325" s="44">
        <v>150000000</v>
      </c>
    </row>
    <row r="326" spans="2:11" hidden="1" x14ac:dyDescent="0.25">
      <c r="B326" t="s">
        <v>296</v>
      </c>
      <c r="C326" t="s">
        <v>297</v>
      </c>
      <c r="D326" t="s">
        <v>542</v>
      </c>
      <c r="E326" t="str">
        <f t="shared" si="5"/>
        <v>2.3</v>
      </c>
      <c r="F326" t="s">
        <v>101</v>
      </c>
      <c r="G326" t="s">
        <v>543</v>
      </c>
      <c r="H326" t="s">
        <v>75</v>
      </c>
      <c r="I326">
        <v>1</v>
      </c>
      <c r="J326">
        <v>0</v>
      </c>
      <c r="K326" s="44">
        <v>50000000</v>
      </c>
    </row>
    <row r="327" spans="2:11" hidden="1" x14ac:dyDescent="0.25">
      <c r="B327" t="s">
        <v>296</v>
      </c>
      <c r="C327" t="s">
        <v>297</v>
      </c>
      <c r="D327" t="s">
        <v>544</v>
      </c>
      <c r="E327" t="str">
        <f t="shared" si="5"/>
        <v>2.3</v>
      </c>
      <c r="F327" t="s">
        <v>101</v>
      </c>
      <c r="G327" t="s">
        <v>545</v>
      </c>
      <c r="H327" t="s">
        <v>75</v>
      </c>
      <c r="I327">
        <v>1</v>
      </c>
      <c r="J327">
        <v>0</v>
      </c>
      <c r="K327" s="44">
        <v>950000000</v>
      </c>
    </row>
    <row r="328" spans="2:11" hidden="1" x14ac:dyDescent="0.25">
      <c r="B328" t="s">
        <v>296</v>
      </c>
      <c r="C328" t="s">
        <v>297</v>
      </c>
      <c r="D328" t="s">
        <v>546</v>
      </c>
      <c r="E328" t="str">
        <f t="shared" si="5"/>
        <v>2.3</v>
      </c>
      <c r="F328" t="s">
        <v>101</v>
      </c>
      <c r="G328" t="s">
        <v>547</v>
      </c>
      <c r="H328" t="s">
        <v>75</v>
      </c>
      <c r="I328">
        <v>1</v>
      </c>
      <c r="J328">
        <v>0</v>
      </c>
      <c r="K328" s="44">
        <v>500000000</v>
      </c>
    </row>
    <row r="329" spans="2:11" hidden="1" x14ac:dyDescent="0.25">
      <c r="B329" t="s">
        <v>296</v>
      </c>
      <c r="C329" t="s">
        <v>297</v>
      </c>
      <c r="D329" t="s">
        <v>548</v>
      </c>
      <c r="E329" t="str">
        <f t="shared" si="5"/>
        <v>2.3</v>
      </c>
      <c r="F329" t="s">
        <v>101</v>
      </c>
      <c r="G329" t="s">
        <v>549</v>
      </c>
      <c r="H329" t="s">
        <v>75</v>
      </c>
      <c r="I329">
        <v>1</v>
      </c>
      <c r="J329">
        <v>0</v>
      </c>
      <c r="K329" s="44">
        <v>900000000</v>
      </c>
    </row>
    <row r="330" spans="2:11" hidden="1" x14ac:dyDescent="0.25">
      <c r="B330" t="s">
        <v>296</v>
      </c>
      <c r="C330" t="s">
        <v>297</v>
      </c>
      <c r="D330" t="s">
        <v>550</v>
      </c>
      <c r="E330" t="str">
        <f t="shared" si="5"/>
        <v>2.3</v>
      </c>
      <c r="F330" t="s">
        <v>101</v>
      </c>
      <c r="G330" t="s">
        <v>551</v>
      </c>
      <c r="H330" t="s">
        <v>75</v>
      </c>
      <c r="I330">
        <v>1</v>
      </c>
      <c r="J330">
        <v>0</v>
      </c>
      <c r="K330" s="44">
        <v>336000000</v>
      </c>
    </row>
    <row r="331" spans="2:11" hidden="1" x14ac:dyDescent="0.25">
      <c r="B331" t="s">
        <v>296</v>
      </c>
      <c r="C331" t="s">
        <v>297</v>
      </c>
      <c r="D331" t="s">
        <v>552</v>
      </c>
      <c r="E331" t="str">
        <f t="shared" si="5"/>
        <v>2.3</v>
      </c>
      <c r="F331" t="s">
        <v>101</v>
      </c>
      <c r="G331" t="s">
        <v>553</v>
      </c>
      <c r="H331" t="s">
        <v>75</v>
      </c>
      <c r="I331">
        <v>1</v>
      </c>
      <c r="J331">
        <v>0</v>
      </c>
      <c r="K331" s="44">
        <v>300000000</v>
      </c>
    </row>
    <row r="332" spans="2:11" hidden="1" x14ac:dyDescent="0.25">
      <c r="B332" t="s">
        <v>296</v>
      </c>
      <c r="C332" t="s">
        <v>297</v>
      </c>
      <c r="D332" t="s">
        <v>554</v>
      </c>
      <c r="E332" t="str">
        <f t="shared" si="5"/>
        <v>2.3</v>
      </c>
      <c r="F332" t="s">
        <v>101</v>
      </c>
      <c r="G332" t="s">
        <v>555</v>
      </c>
      <c r="H332" t="s">
        <v>75</v>
      </c>
      <c r="I332">
        <v>1</v>
      </c>
      <c r="J332">
        <v>0</v>
      </c>
      <c r="K332" s="44">
        <v>185000000</v>
      </c>
    </row>
    <row r="333" spans="2:11" hidden="1" x14ac:dyDescent="0.25">
      <c r="B333" t="s">
        <v>296</v>
      </c>
      <c r="C333" t="s">
        <v>297</v>
      </c>
      <c r="D333" t="s">
        <v>556</v>
      </c>
      <c r="E333" t="str">
        <f t="shared" si="5"/>
        <v>2.3</v>
      </c>
      <c r="F333" t="s">
        <v>101</v>
      </c>
      <c r="G333" t="s">
        <v>557</v>
      </c>
      <c r="H333" t="s">
        <v>75</v>
      </c>
      <c r="I333">
        <v>1</v>
      </c>
      <c r="J333">
        <v>0</v>
      </c>
      <c r="K333" s="44">
        <v>950000000</v>
      </c>
    </row>
    <row r="334" spans="2:11" hidden="1" x14ac:dyDescent="0.25">
      <c r="B334" t="s">
        <v>296</v>
      </c>
      <c r="C334" t="s">
        <v>297</v>
      </c>
      <c r="D334" t="s">
        <v>558</v>
      </c>
      <c r="E334" t="str">
        <f t="shared" si="5"/>
        <v>2.3</v>
      </c>
      <c r="F334" t="s">
        <v>101</v>
      </c>
      <c r="G334" t="s">
        <v>559</v>
      </c>
      <c r="H334" t="s">
        <v>75</v>
      </c>
      <c r="I334">
        <v>1</v>
      </c>
      <c r="J334">
        <v>0</v>
      </c>
      <c r="K334" s="44">
        <v>613000000</v>
      </c>
    </row>
    <row r="335" spans="2:11" hidden="1" x14ac:dyDescent="0.25">
      <c r="B335" t="s">
        <v>560</v>
      </c>
      <c r="C335" t="s">
        <v>561</v>
      </c>
      <c r="D335" t="s">
        <v>236</v>
      </c>
      <c r="E335" t="str">
        <f t="shared" si="5"/>
        <v>2.1</v>
      </c>
      <c r="F335" t="s">
        <v>73</v>
      </c>
      <c r="G335" t="s">
        <v>562</v>
      </c>
      <c r="H335" t="s">
        <v>75</v>
      </c>
      <c r="I335">
        <v>1</v>
      </c>
      <c r="J335">
        <v>0</v>
      </c>
      <c r="K335" s="44">
        <v>12318185</v>
      </c>
    </row>
    <row r="336" spans="2:11" hidden="1" x14ac:dyDescent="0.25">
      <c r="B336" t="s">
        <v>560</v>
      </c>
      <c r="C336" t="s">
        <v>561</v>
      </c>
      <c r="D336" t="s">
        <v>563</v>
      </c>
      <c r="E336" t="str">
        <f t="shared" si="5"/>
        <v>2.1</v>
      </c>
      <c r="F336" t="s">
        <v>73</v>
      </c>
      <c r="G336" t="s">
        <v>564</v>
      </c>
      <c r="H336" t="s">
        <v>75</v>
      </c>
      <c r="I336">
        <v>1</v>
      </c>
      <c r="J336">
        <v>0</v>
      </c>
      <c r="K336" s="44">
        <v>123432255</v>
      </c>
    </row>
    <row r="337" spans="2:11" hidden="1" x14ac:dyDescent="0.25">
      <c r="B337" t="s">
        <v>560</v>
      </c>
      <c r="C337" t="s">
        <v>561</v>
      </c>
      <c r="D337" t="s">
        <v>565</v>
      </c>
      <c r="E337" t="str">
        <f t="shared" si="5"/>
        <v>2.1</v>
      </c>
      <c r="F337" t="s">
        <v>73</v>
      </c>
      <c r="G337" t="s">
        <v>566</v>
      </c>
      <c r="H337" t="s">
        <v>75</v>
      </c>
      <c r="I337">
        <v>1</v>
      </c>
      <c r="J337">
        <v>0</v>
      </c>
      <c r="K337" s="44">
        <v>127226211</v>
      </c>
    </row>
    <row r="338" spans="2:11" hidden="1" x14ac:dyDescent="0.25">
      <c r="B338" t="s">
        <v>560</v>
      </c>
      <c r="C338" t="s">
        <v>561</v>
      </c>
      <c r="D338" t="s">
        <v>567</v>
      </c>
      <c r="E338" t="str">
        <f t="shared" si="5"/>
        <v>2.1</v>
      </c>
      <c r="F338" t="s">
        <v>73</v>
      </c>
      <c r="G338" t="s">
        <v>568</v>
      </c>
      <c r="H338" t="s">
        <v>75</v>
      </c>
      <c r="I338">
        <v>1</v>
      </c>
      <c r="J338">
        <v>0</v>
      </c>
      <c r="K338" s="44">
        <v>956713600</v>
      </c>
    </row>
    <row r="339" spans="2:11" hidden="1" x14ac:dyDescent="0.25">
      <c r="B339" t="s">
        <v>560</v>
      </c>
      <c r="C339" t="s">
        <v>561</v>
      </c>
      <c r="D339" t="s">
        <v>569</v>
      </c>
      <c r="E339" t="str">
        <f t="shared" si="5"/>
        <v>2.3</v>
      </c>
      <c r="F339" t="s">
        <v>101</v>
      </c>
      <c r="G339" t="s">
        <v>570</v>
      </c>
      <c r="H339" t="s">
        <v>75</v>
      </c>
      <c r="I339">
        <v>1</v>
      </c>
      <c r="J339">
        <v>0</v>
      </c>
      <c r="K339" s="44">
        <v>39608674972.099998</v>
      </c>
    </row>
    <row r="340" spans="2:11" hidden="1" x14ac:dyDescent="0.25">
      <c r="B340" t="s">
        <v>560</v>
      </c>
      <c r="C340" t="s">
        <v>561</v>
      </c>
      <c r="D340" t="s">
        <v>569</v>
      </c>
      <c r="E340" t="str">
        <f t="shared" si="5"/>
        <v>2.3</v>
      </c>
      <c r="F340" t="s">
        <v>101</v>
      </c>
      <c r="G340" t="s">
        <v>570</v>
      </c>
      <c r="H340" t="s">
        <v>571</v>
      </c>
      <c r="I340">
        <v>1</v>
      </c>
      <c r="J340">
        <v>0</v>
      </c>
      <c r="K340" s="44">
        <v>1000000000</v>
      </c>
    </row>
    <row r="341" spans="2:11" hidden="1" x14ac:dyDescent="0.25">
      <c r="B341" t="s">
        <v>560</v>
      </c>
      <c r="C341" t="s">
        <v>561</v>
      </c>
      <c r="D341" t="s">
        <v>572</v>
      </c>
      <c r="E341" t="str">
        <f t="shared" si="5"/>
        <v>2.3</v>
      </c>
      <c r="F341" t="s">
        <v>101</v>
      </c>
      <c r="G341" t="s">
        <v>573</v>
      </c>
      <c r="H341" t="s">
        <v>75</v>
      </c>
      <c r="I341">
        <v>1</v>
      </c>
      <c r="J341">
        <v>0</v>
      </c>
      <c r="K341" s="44">
        <v>1050000000</v>
      </c>
    </row>
    <row r="342" spans="2:11" hidden="1" x14ac:dyDescent="0.25">
      <c r="B342" t="s">
        <v>560</v>
      </c>
      <c r="C342" t="s">
        <v>561</v>
      </c>
      <c r="D342" t="s">
        <v>574</v>
      </c>
      <c r="E342" t="str">
        <f t="shared" si="5"/>
        <v>2.3</v>
      </c>
      <c r="F342" t="s">
        <v>101</v>
      </c>
      <c r="G342" t="s">
        <v>575</v>
      </c>
      <c r="H342" t="s">
        <v>75</v>
      </c>
      <c r="I342">
        <v>1</v>
      </c>
      <c r="J342">
        <v>0</v>
      </c>
      <c r="K342" s="44">
        <v>6150000000</v>
      </c>
    </row>
    <row r="343" spans="2:11" hidden="1" x14ac:dyDescent="0.25">
      <c r="B343" t="s">
        <v>560</v>
      </c>
      <c r="C343" t="s">
        <v>561</v>
      </c>
      <c r="D343" t="s">
        <v>574</v>
      </c>
      <c r="E343" t="str">
        <f t="shared" si="5"/>
        <v>2.3</v>
      </c>
      <c r="F343" t="s">
        <v>101</v>
      </c>
      <c r="G343" t="s">
        <v>575</v>
      </c>
      <c r="H343" t="s">
        <v>528</v>
      </c>
      <c r="I343">
        <v>1</v>
      </c>
      <c r="J343">
        <v>0</v>
      </c>
      <c r="K343" s="44">
        <v>3431478730</v>
      </c>
    </row>
    <row r="344" spans="2:11" hidden="1" x14ac:dyDescent="0.25">
      <c r="B344" t="s">
        <v>560</v>
      </c>
      <c r="C344" t="s">
        <v>561</v>
      </c>
      <c r="D344" t="s">
        <v>576</v>
      </c>
      <c r="E344" t="str">
        <f t="shared" si="5"/>
        <v>2.3</v>
      </c>
      <c r="F344" t="s">
        <v>101</v>
      </c>
      <c r="G344" t="s">
        <v>577</v>
      </c>
      <c r="H344" t="s">
        <v>75</v>
      </c>
      <c r="I344">
        <v>1</v>
      </c>
      <c r="J344">
        <v>0</v>
      </c>
      <c r="K344" s="44">
        <v>8700000000</v>
      </c>
    </row>
    <row r="345" spans="2:11" hidden="1" x14ac:dyDescent="0.25">
      <c r="B345" t="s">
        <v>560</v>
      </c>
      <c r="C345" t="s">
        <v>561</v>
      </c>
      <c r="D345" t="s">
        <v>578</v>
      </c>
      <c r="E345" t="str">
        <f t="shared" si="5"/>
        <v>2.3</v>
      </c>
      <c r="F345" t="s">
        <v>101</v>
      </c>
      <c r="G345" t="s">
        <v>579</v>
      </c>
      <c r="H345" t="s">
        <v>75</v>
      </c>
      <c r="I345">
        <v>1</v>
      </c>
      <c r="J345">
        <v>0</v>
      </c>
      <c r="K345" s="44">
        <v>500000000</v>
      </c>
    </row>
    <row r="346" spans="2:11" hidden="1" x14ac:dyDescent="0.25">
      <c r="B346" t="s">
        <v>560</v>
      </c>
      <c r="C346" t="s">
        <v>561</v>
      </c>
      <c r="D346" t="s">
        <v>580</v>
      </c>
      <c r="E346" t="str">
        <f t="shared" si="5"/>
        <v>2.3</v>
      </c>
      <c r="F346" t="s">
        <v>101</v>
      </c>
      <c r="G346" t="s">
        <v>581</v>
      </c>
      <c r="H346" t="s">
        <v>75</v>
      </c>
      <c r="I346">
        <v>1</v>
      </c>
      <c r="J346">
        <v>0</v>
      </c>
      <c r="K346" s="44">
        <v>1000000000</v>
      </c>
    </row>
    <row r="347" spans="2:11" hidden="1" x14ac:dyDescent="0.25">
      <c r="B347" t="s">
        <v>560</v>
      </c>
      <c r="C347" t="s">
        <v>561</v>
      </c>
      <c r="D347" t="s">
        <v>582</v>
      </c>
      <c r="E347" t="str">
        <f t="shared" si="5"/>
        <v>2.3</v>
      </c>
      <c r="F347" t="s">
        <v>101</v>
      </c>
      <c r="G347" t="s">
        <v>583</v>
      </c>
      <c r="H347" t="s">
        <v>75</v>
      </c>
      <c r="I347">
        <v>1</v>
      </c>
      <c r="J347">
        <v>0</v>
      </c>
      <c r="K347" s="44">
        <v>2500000000</v>
      </c>
    </row>
    <row r="348" spans="2:11" hidden="1" x14ac:dyDescent="0.25">
      <c r="B348" t="s">
        <v>560</v>
      </c>
      <c r="C348" t="s">
        <v>561</v>
      </c>
      <c r="D348" t="s">
        <v>584</v>
      </c>
      <c r="E348" t="str">
        <f t="shared" si="5"/>
        <v>2.3</v>
      </c>
      <c r="F348" t="s">
        <v>101</v>
      </c>
      <c r="G348" t="s">
        <v>585</v>
      </c>
      <c r="H348" t="s">
        <v>75</v>
      </c>
      <c r="I348">
        <v>1</v>
      </c>
      <c r="J348">
        <v>0</v>
      </c>
      <c r="K348" s="44">
        <v>2000000000</v>
      </c>
    </row>
    <row r="349" spans="2:11" hidden="1" x14ac:dyDescent="0.25">
      <c r="B349" t="s">
        <v>586</v>
      </c>
      <c r="C349" t="s">
        <v>587</v>
      </c>
      <c r="D349" t="s">
        <v>298</v>
      </c>
      <c r="E349" t="str">
        <f t="shared" si="5"/>
        <v>2.1</v>
      </c>
      <c r="F349" t="s">
        <v>73</v>
      </c>
      <c r="G349" t="s">
        <v>299</v>
      </c>
      <c r="H349" t="s">
        <v>588</v>
      </c>
      <c r="I349">
        <v>1</v>
      </c>
      <c r="J349">
        <v>0</v>
      </c>
      <c r="K349" s="44">
        <v>2980261912</v>
      </c>
    </row>
    <row r="350" spans="2:11" hidden="1" x14ac:dyDescent="0.25">
      <c r="B350" t="s">
        <v>586</v>
      </c>
      <c r="C350" t="s">
        <v>587</v>
      </c>
      <c r="D350" t="s">
        <v>303</v>
      </c>
      <c r="E350" t="str">
        <f t="shared" si="5"/>
        <v>2.1</v>
      </c>
      <c r="F350" t="s">
        <v>73</v>
      </c>
      <c r="G350" t="s">
        <v>589</v>
      </c>
      <c r="H350" t="s">
        <v>588</v>
      </c>
      <c r="I350">
        <v>1</v>
      </c>
      <c r="J350">
        <v>0</v>
      </c>
      <c r="K350" s="44">
        <v>11747539</v>
      </c>
    </row>
    <row r="351" spans="2:11" hidden="1" x14ac:dyDescent="0.25">
      <c r="B351" t="s">
        <v>586</v>
      </c>
      <c r="C351" t="s">
        <v>587</v>
      </c>
      <c r="D351" t="s">
        <v>307</v>
      </c>
      <c r="E351" t="str">
        <f t="shared" si="5"/>
        <v>2.1</v>
      </c>
      <c r="F351" t="s">
        <v>73</v>
      </c>
      <c r="G351" t="s">
        <v>308</v>
      </c>
      <c r="H351" t="s">
        <v>588</v>
      </c>
      <c r="I351">
        <v>1</v>
      </c>
      <c r="J351">
        <v>0</v>
      </c>
      <c r="K351" s="44">
        <v>13891675</v>
      </c>
    </row>
    <row r="352" spans="2:11" hidden="1" x14ac:dyDescent="0.25">
      <c r="B352" t="s">
        <v>586</v>
      </c>
      <c r="C352" t="s">
        <v>587</v>
      </c>
      <c r="D352" t="s">
        <v>311</v>
      </c>
      <c r="E352" t="str">
        <f t="shared" si="5"/>
        <v>2.1</v>
      </c>
      <c r="F352" t="s">
        <v>73</v>
      </c>
      <c r="G352" t="s">
        <v>312</v>
      </c>
      <c r="H352" t="s">
        <v>588</v>
      </c>
      <c r="I352">
        <v>1</v>
      </c>
      <c r="J352">
        <v>0</v>
      </c>
      <c r="K352" s="44">
        <v>9452738</v>
      </c>
    </row>
    <row r="353" spans="2:11" hidden="1" x14ac:dyDescent="0.25">
      <c r="B353" t="s">
        <v>586</v>
      </c>
      <c r="C353" t="s">
        <v>587</v>
      </c>
      <c r="D353" t="s">
        <v>315</v>
      </c>
      <c r="E353" t="str">
        <f t="shared" si="5"/>
        <v>2.1</v>
      </c>
      <c r="F353" t="s">
        <v>73</v>
      </c>
      <c r="G353" t="s">
        <v>316</v>
      </c>
      <c r="H353" t="s">
        <v>588</v>
      </c>
      <c r="I353">
        <v>1</v>
      </c>
      <c r="J353">
        <v>0</v>
      </c>
      <c r="K353" s="44">
        <v>78347013</v>
      </c>
    </row>
    <row r="354" spans="2:11" hidden="1" x14ac:dyDescent="0.25">
      <c r="B354" t="s">
        <v>586</v>
      </c>
      <c r="C354" t="s">
        <v>587</v>
      </c>
      <c r="D354" t="s">
        <v>317</v>
      </c>
      <c r="E354" t="str">
        <f t="shared" si="5"/>
        <v>2.1</v>
      </c>
      <c r="F354" t="s">
        <v>73</v>
      </c>
      <c r="G354" t="s">
        <v>318</v>
      </c>
      <c r="H354" t="s">
        <v>588</v>
      </c>
      <c r="I354">
        <v>1</v>
      </c>
      <c r="J354">
        <v>0</v>
      </c>
      <c r="K354" s="44">
        <v>40050099</v>
      </c>
    </row>
    <row r="355" spans="2:11" hidden="1" x14ac:dyDescent="0.25">
      <c r="B355" t="s">
        <v>586</v>
      </c>
      <c r="C355" t="s">
        <v>587</v>
      </c>
      <c r="D355" t="s">
        <v>319</v>
      </c>
      <c r="E355" t="str">
        <f t="shared" si="5"/>
        <v>2.1</v>
      </c>
      <c r="F355" t="s">
        <v>73</v>
      </c>
      <c r="G355" t="s">
        <v>320</v>
      </c>
      <c r="H355" t="s">
        <v>588</v>
      </c>
      <c r="I355">
        <v>1</v>
      </c>
      <c r="J355">
        <v>0</v>
      </c>
      <c r="K355" s="44">
        <v>312613303</v>
      </c>
    </row>
    <row r="356" spans="2:11" hidden="1" x14ac:dyDescent="0.25">
      <c r="B356" t="s">
        <v>586</v>
      </c>
      <c r="C356" t="s">
        <v>587</v>
      </c>
      <c r="D356" t="s">
        <v>322</v>
      </c>
      <c r="E356" t="str">
        <f t="shared" si="5"/>
        <v>2.1</v>
      </c>
      <c r="F356" t="s">
        <v>73</v>
      </c>
      <c r="G356" t="s">
        <v>323</v>
      </c>
      <c r="H356" t="s">
        <v>588</v>
      </c>
      <c r="I356">
        <v>1</v>
      </c>
      <c r="J356">
        <v>0</v>
      </c>
      <c r="K356" s="44">
        <v>156407703</v>
      </c>
    </row>
    <row r="357" spans="2:11" hidden="1" x14ac:dyDescent="0.25">
      <c r="B357" t="s">
        <v>586</v>
      </c>
      <c r="C357" t="s">
        <v>587</v>
      </c>
      <c r="D357" t="s">
        <v>590</v>
      </c>
      <c r="E357" t="str">
        <f t="shared" si="5"/>
        <v>2.1</v>
      </c>
      <c r="F357" t="s">
        <v>73</v>
      </c>
      <c r="G357" t="s">
        <v>591</v>
      </c>
      <c r="H357" t="s">
        <v>588</v>
      </c>
      <c r="I357">
        <v>1</v>
      </c>
      <c r="J357">
        <v>0</v>
      </c>
      <c r="K357" s="44">
        <v>171087950</v>
      </c>
    </row>
    <row r="358" spans="2:11" hidden="1" x14ac:dyDescent="0.25">
      <c r="B358" t="s">
        <v>586</v>
      </c>
      <c r="C358" t="s">
        <v>587</v>
      </c>
      <c r="D358" t="s">
        <v>326</v>
      </c>
      <c r="E358" t="str">
        <f t="shared" si="5"/>
        <v>2.1</v>
      </c>
      <c r="F358" t="s">
        <v>73</v>
      </c>
      <c r="G358" t="s">
        <v>327</v>
      </c>
      <c r="H358" t="s">
        <v>588</v>
      </c>
      <c r="I358">
        <v>1</v>
      </c>
      <c r="J358">
        <v>0</v>
      </c>
      <c r="K358" s="44">
        <v>450163156</v>
      </c>
    </row>
    <row r="359" spans="2:11" hidden="1" x14ac:dyDescent="0.25">
      <c r="B359" t="s">
        <v>586</v>
      </c>
      <c r="C359" t="s">
        <v>587</v>
      </c>
      <c r="D359" t="s">
        <v>328</v>
      </c>
      <c r="E359" t="str">
        <f t="shared" si="5"/>
        <v>2.1</v>
      </c>
      <c r="F359" t="s">
        <v>73</v>
      </c>
      <c r="G359" t="s">
        <v>329</v>
      </c>
      <c r="H359" t="s">
        <v>588</v>
      </c>
      <c r="I359">
        <v>1</v>
      </c>
      <c r="J359">
        <v>0</v>
      </c>
      <c r="K359" s="44">
        <v>300108770</v>
      </c>
    </row>
    <row r="360" spans="2:11" hidden="1" x14ac:dyDescent="0.25">
      <c r="B360" t="s">
        <v>586</v>
      </c>
      <c r="C360" t="s">
        <v>587</v>
      </c>
      <c r="D360" t="s">
        <v>330</v>
      </c>
      <c r="E360" t="str">
        <f t="shared" si="5"/>
        <v>2.1</v>
      </c>
      <c r="F360" t="s">
        <v>73</v>
      </c>
      <c r="G360" t="s">
        <v>331</v>
      </c>
      <c r="H360" t="s">
        <v>588</v>
      </c>
      <c r="I360">
        <v>1</v>
      </c>
      <c r="J360">
        <v>0</v>
      </c>
      <c r="K360" s="44">
        <v>312613303</v>
      </c>
    </row>
    <row r="361" spans="2:11" hidden="1" x14ac:dyDescent="0.25">
      <c r="B361" t="s">
        <v>586</v>
      </c>
      <c r="C361" t="s">
        <v>587</v>
      </c>
      <c r="D361" t="s">
        <v>332</v>
      </c>
      <c r="E361" t="str">
        <f t="shared" si="5"/>
        <v>2.1</v>
      </c>
      <c r="F361" t="s">
        <v>73</v>
      </c>
      <c r="G361" t="s">
        <v>333</v>
      </c>
      <c r="H361" t="s">
        <v>588</v>
      </c>
      <c r="I361">
        <v>1</v>
      </c>
      <c r="J361">
        <v>0</v>
      </c>
      <c r="K361" s="44">
        <v>150054385</v>
      </c>
    </row>
    <row r="362" spans="2:11" hidden="1" x14ac:dyDescent="0.25">
      <c r="B362" t="s">
        <v>586</v>
      </c>
      <c r="C362" t="s">
        <v>587</v>
      </c>
      <c r="D362" t="s">
        <v>334</v>
      </c>
      <c r="E362" t="str">
        <f t="shared" si="5"/>
        <v>2.1</v>
      </c>
      <c r="F362" t="s">
        <v>73</v>
      </c>
      <c r="G362" t="s">
        <v>335</v>
      </c>
      <c r="H362" t="s">
        <v>588</v>
      </c>
      <c r="I362">
        <v>1</v>
      </c>
      <c r="J362">
        <v>0</v>
      </c>
      <c r="K362" s="44">
        <v>19582097</v>
      </c>
    </row>
    <row r="363" spans="2:11" hidden="1" x14ac:dyDescent="0.25">
      <c r="B363" t="s">
        <v>586</v>
      </c>
      <c r="C363" t="s">
        <v>587</v>
      </c>
      <c r="D363" t="s">
        <v>338</v>
      </c>
      <c r="E363" t="str">
        <f t="shared" si="5"/>
        <v>2.1</v>
      </c>
      <c r="F363" t="s">
        <v>73</v>
      </c>
      <c r="G363" t="s">
        <v>339</v>
      </c>
      <c r="H363" t="s">
        <v>588</v>
      </c>
      <c r="I363">
        <v>1</v>
      </c>
      <c r="J363">
        <v>0</v>
      </c>
      <c r="K363" s="44">
        <v>112540789</v>
      </c>
    </row>
    <row r="364" spans="2:11" hidden="1" x14ac:dyDescent="0.25">
      <c r="B364" t="s">
        <v>586</v>
      </c>
      <c r="C364" t="s">
        <v>587</v>
      </c>
      <c r="D364" t="s">
        <v>340</v>
      </c>
      <c r="E364" t="str">
        <f t="shared" si="5"/>
        <v>2.1</v>
      </c>
      <c r="F364" t="s">
        <v>73</v>
      </c>
      <c r="G364" t="s">
        <v>341</v>
      </c>
      <c r="H364" t="s">
        <v>588</v>
      </c>
      <c r="I364">
        <v>1</v>
      </c>
      <c r="J364">
        <v>0</v>
      </c>
      <c r="K364" s="44">
        <v>18756798</v>
      </c>
    </row>
    <row r="365" spans="2:11" hidden="1" x14ac:dyDescent="0.25">
      <c r="B365" t="s">
        <v>586</v>
      </c>
      <c r="C365" t="s">
        <v>587</v>
      </c>
      <c r="D365" t="s">
        <v>342</v>
      </c>
      <c r="E365" t="str">
        <f t="shared" si="5"/>
        <v>2.1</v>
      </c>
      <c r="F365" t="s">
        <v>73</v>
      </c>
      <c r="G365" t="s">
        <v>343</v>
      </c>
      <c r="H365" t="s">
        <v>588</v>
      </c>
      <c r="I365">
        <v>1</v>
      </c>
      <c r="J365">
        <v>0</v>
      </c>
      <c r="K365" s="44">
        <v>18756798</v>
      </c>
    </row>
    <row r="366" spans="2:11" hidden="1" x14ac:dyDescent="0.25">
      <c r="B366" t="s">
        <v>586</v>
      </c>
      <c r="C366" t="s">
        <v>587</v>
      </c>
      <c r="D366" t="s">
        <v>344</v>
      </c>
      <c r="E366" t="str">
        <f t="shared" si="5"/>
        <v>2.1</v>
      </c>
      <c r="F366" t="s">
        <v>73</v>
      </c>
      <c r="G366" t="s">
        <v>345</v>
      </c>
      <c r="H366" t="s">
        <v>588</v>
      </c>
      <c r="I366">
        <v>1</v>
      </c>
      <c r="J366">
        <v>0</v>
      </c>
      <c r="K366" s="44">
        <v>37513596</v>
      </c>
    </row>
    <row r="367" spans="2:11" hidden="1" x14ac:dyDescent="0.25">
      <c r="B367" t="s">
        <v>586</v>
      </c>
      <c r="C367" t="s">
        <v>587</v>
      </c>
      <c r="D367" t="s">
        <v>346</v>
      </c>
      <c r="E367" t="str">
        <f t="shared" si="5"/>
        <v>2.1</v>
      </c>
      <c r="F367" t="s">
        <v>73</v>
      </c>
      <c r="G367" t="s">
        <v>347</v>
      </c>
      <c r="H367" t="s">
        <v>588</v>
      </c>
      <c r="I367">
        <v>1</v>
      </c>
      <c r="J367">
        <v>0</v>
      </c>
      <c r="K367" s="44">
        <v>29489050</v>
      </c>
    </row>
    <row r="368" spans="2:11" hidden="1" x14ac:dyDescent="0.25">
      <c r="B368" t="s">
        <v>586</v>
      </c>
      <c r="C368" t="s">
        <v>587</v>
      </c>
      <c r="D368" t="s">
        <v>592</v>
      </c>
      <c r="E368" t="str">
        <f t="shared" si="5"/>
        <v>2.1</v>
      </c>
      <c r="F368" t="s">
        <v>73</v>
      </c>
      <c r="G368" t="s">
        <v>593</v>
      </c>
      <c r="H368" t="s">
        <v>588</v>
      </c>
      <c r="I368">
        <v>1</v>
      </c>
      <c r="J368">
        <v>0</v>
      </c>
      <c r="K368" s="44">
        <v>9784242</v>
      </c>
    </row>
    <row r="369" spans="2:11" hidden="1" x14ac:dyDescent="0.25">
      <c r="B369" t="s">
        <v>586</v>
      </c>
      <c r="C369" t="s">
        <v>587</v>
      </c>
      <c r="D369" t="s">
        <v>349</v>
      </c>
      <c r="E369" t="str">
        <f t="shared" si="5"/>
        <v>2.1</v>
      </c>
      <c r="F369" t="s">
        <v>73</v>
      </c>
      <c r="G369" t="s">
        <v>350</v>
      </c>
      <c r="H369" t="s">
        <v>588</v>
      </c>
      <c r="I369">
        <v>1</v>
      </c>
      <c r="J369">
        <v>0</v>
      </c>
      <c r="K369" s="44">
        <v>10045766</v>
      </c>
    </row>
    <row r="370" spans="2:11" hidden="1" x14ac:dyDescent="0.25">
      <c r="B370" t="s">
        <v>586</v>
      </c>
      <c r="C370" t="s">
        <v>587</v>
      </c>
      <c r="D370" t="s">
        <v>594</v>
      </c>
      <c r="E370" t="str">
        <f t="shared" si="5"/>
        <v>2.1</v>
      </c>
      <c r="F370" t="s">
        <v>73</v>
      </c>
      <c r="G370" t="s">
        <v>595</v>
      </c>
      <c r="H370" t="s">
        <v>588</v>
      </c>
      <c r="I370">
        <v>1</v>
      </c>
      <c r="J370">
        <v>0</v>
      </c>
      <c r="K370" s="44">
        <v>11230564</v>
      </c>
    </row>
    <row r="371" spans="2:11" hidden="1" x14ac:dyDescent="0.25">
      <c r="B371" t="s">
        <v>586</v>
      </c>
      <c r="C371" t="s">
        <v>587</v>
      </c>
      <c r="D371" t="s">
        <v>236</v>
      </c>
      <c r="E371" t="str">
        <f t="shared" si="5"/>
        <v>2.1</v>
      </c>
      <c r="F371" t="s">
        <v>73</v>
      </c>
      <c r="G371" t="s">
        <v>376</v>
      </c>
      <c r="H371" t="s">
        <v>75</v>
      </c>
      <c r="I371">
        <v>1</v>
      </c>
      <c r="J371">
        <v>0</v>
      </c>
      <c r="K371" s="44">
        <v>179690616</v>
      </c>
    </row>
    <row r="372" spans="2:11" hidden="1" x14ac:dyDescent="0.25">
      <c r="B372" t="s">
        <v>586</v>
      </c>
      <c r="C372" t="s">
        <v>587</v>
      </c>
      <c r="D372" t="s">
        <v>596</v>
      </c>
      <c r="E372" t="str">
        <f t="shared" si="5"/>
        <v>2.3</v>
      </c>
      <c r="F372" t="s">
        <v>101</v>
      </c>
      <c r="G372" t="s">
        <v>597</v>
      </c>
      <c r="H372" t="s">
        <v>75</v>
      </c>
      <c r="I372">
        <v>1</v>
      </c>
      <c r="J372">
        <v>0</v>
      </c>
      <c r="K372" s="44">
        <v>43731569</v>
      </c>
    </row>
    <row r="373" spans="2:11" hidden="1" x14ac:dyDescent="0.25">
      <c r="B373" t="s">
        <v>586</v>
      </c>
      <c r="C373" t="s">
        <v>587</v>
      </c>
      <c r="D373" t="s">
        <v>401</v>
      </c>
      <c r="E373" t="str">
        <f t="shared" si="5"/>
        <v>2.1</v>
      </c>
      <c r="F373" t="s">
        <v>73</v>
      </c>
      <c r="G373" t="s">
        <v>402</v>
      </c>
      <c r="H373" t="s">
        <v>75</v>
      </c>
      <c r="I373">
        <v>1</v>
      </c>
      <c r="J373">
        <v>0</v>
      </c>
      <c r="K373" s="44">
        <v>7628221</v>
      </c>
    </row>
    <row r="374" spans="2:11" hidden="1" x14ac:dyDescent="0.25">
      <c r="B374" t="s">
        <v>586</v>
      </c>
      <c r="C374" t="s">
        <v>587</v>
      </c>
      <c r="D374" t="s">
        <v>598</v>
      </c>
      <c r="E374" t="str">
        <f t="shared" si="5"/>
        <v>2.1</v>
      </c>
      <c r="F374" t="s">
        <v>73</v>
      </c>
      <c r="G374" t="s">
        <v>599</v>
      </c>
      <c r="H374" t="s">
        <v>588</v>
      </c>
      <c r="I374">
        <v>1</v>
      </c>
      <c r="J374">
        <v>0</v>
      </c>
      <c r="K374" s="44">
        <v>13634049</v>
      </c>
    </row>
    <row r="375" spans="2:11" hidden="1" x14ac:dyDescent="0.25">
      <c r="B375" t="s">
        <v>586</v>
      </c>
      <c r="C375" t="s">
        <v>587</v>
      </c>
      <c r="D375" t="s">
        <v>238</v>
      </c>
      <c r="E375" t="str">
        <f t="shared" si="5"/>
        <v>2.1</v>
      </c>
      <c r="F375" t="s">
        <v>73</v>
      </c>
      <c r="G375" t="s">
        <v>600</v>
      </c>
      <c r="H375" t="s">
        <v>75</v>
      </c>
      <c r="I375">
        <v>1</v>
      </c>
      <c r="J375">
        <v>0</v>
      </c>
      <c r="K375" s="44">
        <v>460545237</v>
      </c>
    </row>
    <row r="376" spans="2:11" hidden="1" x14ac:dyDescent="0.25">
      <c r="B376" t="s">
        <v>586</v>
      </c>
      <c r="C376" t="s">
        <v>587</v>
      </c>
      <c r="D376" t="s">
        <v>82</v>
      </c>
      <c r="E376" t="str">
        <f t="shared" si="5"/>
        <v>2.1</v>
      </c>
      <c r="F376" t="s">
        <v>73</v>
      </c>
      <c r="G376" t="s">
        <v>601</v>
      </c>
      <c r="H376" t="s">
        <v>75</v>
      </c>
      <c r="I376">
        <v>1</v>
      </c>
      <c r="J376">
        <v>0</v>
      </c>
      <c r="K376" s="44">
        <v>24028896</v>
      </c>
    </row>
    <row r="377" spans="2:11" hidden="1" x14ac:dyDescent="0.25">
      <c r="B377" t="s">
        <v>586</v>
      </c>
      <c r="C377" t="s">
        <v>587</v>
      </c>
      <c r="D377" t="s">
        <v>565</v>
      </c>
      <c r="E377" t="str">
        <f t="shared" si="5"/>
        <v>2.1</v>
      </c>
      <c r="F377" t="s">
        <v>73</v>
      </c>
      <c r="G377" t="s">
        <v>602</v>
      </c>
      <c r="H377" t="s">
        <v>75</v>
      </c>
      <c r="I377">
        <v>1</v>
      </c>
      <c r="J377">
        <v>0</v>
      </c>
      <c r="K377" s="44">
        <v>2056124</v>
      </c>
    </row>
    <row r="378" spans="2:11" hidden="1" x14ac:dyDescent="0.25">
      <c r="B378" s="37" t="s">
        <v>586</v>
      </c>
      <c r="C378" t="s">
        <v>587</v>
      </c>
      <c r="D378" t="s">
        <v>603</v>
      </c>
      <c r="E378" t="str">
        <f t="shared" si="5"/>
        <v>2.1</v>
      </c>
      <c r="F378" t="s">
        <v>73</v>
      </c>
      <c r="G378" s="42" t="s">
        <v>604</v>
      </c>
      <c r="H378" t="s">
        <v>75</v>
      </c>
      <c r="I378">
        <v>1</v>
      </c>
      <c r="J378">
        <v>0</v>
      </c>
      <c r="K378" s="44">
        <v>96115582</v>
      </c>
    </row>
    <row r="379" spans="2:11" hidden="1" x14ac:dyDescent="0.25">
      <c r="B379" s="37" t="s">
        <v>586</v>
      </c>
      <c r="C379" t="s">
        <v>587</v>
      </c>
      <c r="D379" t="s">
        <v>605</v>
      </c>
      <c r="E379" t="str">
        <f t="shared" si="5"/>
        <v>2.1</v>
      </c>
      <c r="F379" t="s">
        <v>73</v>
      </c>
      <c r="G379" s="42" t="s">
        <v>606</v>
      </c>
      <c r="H379" t="s">
        <v>75</v>
      </c>
      <c r="I379">
        <v>1</v>
      </c>
      <c r="J379">
        <v>0</v>
      </c>
      <c r="K379" s="44">
        <v>1145549634</v>
      </c>
    </row>
    <row r="380" spans="2:11" hidden="1" x14ac:dyDescent="0.25">
      <c r="B380" s="37" t="s">
        <v>586</v>
      </c>
      <c r="C380" t="s">
        <v>587</v>
      </c>
      <c r="D380" t="s">
        <v>463</v>
      </c>
      <c r="E380" t="str">
        <f t="shared" si="5"/>
        <v>2.1</v>
      </c>
      <c r="F380" t="s">
        <v>73</v>
      </c>
      <c r="G380" s="42" t="s">
        <v>464</v>
      </c>
      <c r="H380" t="s">
        <v>588</v>
      </c>
      <c r="I380">
        <v>1</v>
      </c>
      <c r="J380">
        <v>0</v>
      </c>
      <c r="K380" s="44">
        <v>40670308</v>
      </c>
    </row>
    <row r="381" spans="2:11" hidden="1" x14ac:dyDescent="0.25">
      <c r="B381" s="37" t="s">
        <v>586</v>
      </c>
      <c r="C381" t="s">
        <v>587</v>
      </c>
      <c r="D381" t="s">
        <v>607</v>
      </c>
      <c r="E381" t="str">
        <f t="shared" si="5"/>
        <v>2.3</v>
      </c>
      <c r="F381" t="s">
        <v>101</v>
      </c>
      <c r="G381" s="42" t="s">
        <v>608</v>
      </c>
      <c r="H381" t="s">
        <v>75</v>
      </c>
      <c r="I381">
        <v>1</v>
      </c>
      <c r="J381">
        <v>0</v>
      </c>
      <c r="K381" s="44">
        <v>900000000</v>
      </c>
    </row>
    <row r="382" spans="2:11" hidden="1" x14ac:dyDescent="0.25">
      <c r="B382" s="37" t="s">
        <v>586</v>
      </c>
      <c r="C382" t="s">
        <v>587</v>
      </c>
      <c r="D382" t="s">
        <v>609</v>
      </c>
      <c r="E382" t="str">
        <f t="shared" si="5"/>
        <v>2.3</v>
      </c>
      <c r="F382" t="s">
        <v>101</v>
      </c>
      <c r="G382" s="42" t="s">
        <v>610</v>
      </c>
      <c r="H382" t="s">
        <v>75</v>
      </c>
      <c r="I382">
        <v>1</v>
      </c>
      <c r="J382">
        <v>0</v>
      </c>
      <c r="K382" s="44">
        <v>300000000</v>
      </c>
    </row>
    <row r="383" spans="2:11" hidden="1" x14ac:dyDescent="0.25">
      <c r="B383" s="37" t="s">
        <v>586</v>
      </c>
      <c r="C383" t="s">
        <v>587</v>
      </c>
      <c r="D383" t="s">
        <v>611</v>
      </c>
      <c r="E383" t="str">
        <f t="shared" si="5"/>
        <v>2.3</v>
      </c>
      <c r="F383" t="s">
        <v>101</v>
      </c>
      <c r="G383" s="42" t="s">
        <v>612</v>
      </c>
      <c r="H383" t="s">
        <v>75</v>
      </c>
      <c r="I383">
        <v>1</v>
      </c>
      <c r="J383">
        <v>0</v>
      </c>
      <c r="K383" s="44">
        <v>560000000</v>
      </c>
    </row>
    <row r="384" spans="2:11" hidden="1" x14ac:dyDescent="0.25">
      <c r="B384" s="37" t="s">
        <v>586</v>
      </c>
      <c r="C384" t="s">
        <v>587</v>
      </c>
      <c r="D384" t="s">
        <v>611</v>
      </c>
      <c r="E384" t="str">
        <f t="shared" si="5"/>
        <v>2.3</v>
      </c>
      <c r="F384" t="s">
        <v>101</v>
      </c>
      <c r="G384" s="42" t="s">
        <v>612</v>
      </c>
      <c r="H384" t="s">
        <v>588</v>
      </c>
      <c r="I384">
        <v>1</v>
      </c>
      <c r="J384">
        <v>0</v>
      </c>
      <c r="K384" s="44">
        <v>2126169885</v>
      </c>
    </row>
    <row r="385" spans="2:11" hidden="1" x14ac:dyDescent="0.25">
      <c r="B385" s="37" t="s">
        <v>586</v>
      </c>
      <c r="C385" t="s">
        <v>587</v>
      </c>
      <c r="D385" t="s">
        <v>613</v>
      </c>
      <c r="E385" t="str">
        <f t="shared" si="5"/>
        <v>2.3</v>
      </c>
      <c r="F385" t="s">
        <v>101</v>
      </c>
      <c r="G385" s="42" t="s">
        <v>614</v>
      </c>
      <c r="H385" t="s">
        <v>75</v>
      </c>
      <c r="I385">
        <v>1</v>
      </c>
      <c r="J385">
        <v>0</v>
      </c>
      <c r="K385" s="44">
        <v>100000000</v>
      </c>
    </row>
    <row r="386" spans="2:11" hidden="1" x14ac:dyDescent="0.25">
      <c r="B386" s="37" t="s">
        <v>586</v>
      </c>
      <c r="C386" t="s">
        <v>587</v>
      </c>
      <c r="D386" t="s">
        <v>615</v>
      </c>
      <c r="E386" t="str">
        <f t="shared" si="5"/>
        <v>2.3</v>
      </c>
      <c r="F386" t="s">
        <v>101</v>
      </c>
      <c r="G386" s="42" t="s">
        <v>616</v>
      </c>
      <c r="H386" t="s">
        <v>75</v>
      </c>
      <c r="I386">
        <v>1</v>
      </c>
      <c r="J386">
        <v>0</v>
      </c>
      <c r="K386" s="44">
        <v>335000000</v>
      </c>
    </row>
    <row r="387" spans="2:11" hidden="1" x14ac:dyDescent="0.25">
      <c r="B387" s="37" t="s">
        <v>586</v>
      </c>
      <c r="C387" t="s">
        <v>587</v>
      </c>
      <c r="D387" t="s">
        <v>617</v>
      </c>
      <c r="E387" t="str">
        <f t="shared" ref="E387:E450" si="6">+LEFT(D387,3)</f>
        <v>2.3</v>
      </c>
      <c r="F387" t="s">
        <v>101</v>
      </c>
      <c r="G387" s="42" t="s">
        <v>618</v>
      </c>
      <c r="H387" t="s">
        <v>619</v>
      </c>
      <c r="I387">
        <v>1</v>
      </c>
      <c r="J387">
        <v>0</v>
      </c>
      <c r="K387" s="44">
        <v>3512034981</v>
      </c>
    </row>
    <row r="388" spans="2:11" hidden="1" x14ac:dyDescent="0.25">
      <c r="B388" s="37" t="s">
        <v>586</v>
      </c>
      <c r="C388" t="s">
        <v>587</v>
      </c>
      <c r="D388" t="s">
        <v>620</v>
      </c>
      <c r="E388" t="str">
        <f t="shared" si="6"/>
        <v>2.3</v>
      </c>
      <c r="F388" t="s">
        <v>101</v>
      </c>
      <c r="G388" s="42" t="s">
        <v>621</v>
      </c>
      <c r="H388" t="s">
        <v>75</v>
      </c>
      <c r="I388">
        <v>1</v>
      </c>
      <c r="J388">
        <v>0</v>
      </c>
      <c r="K388" s="44">
        <v>800000000</v>
      </c>
    </row>
    <row r="389" spans="2:11" hidden="1" x14ac:dyDescent="0.25">
      <c r="B389" s="37" t="s">
        <v>586</v>
      </c>
      <c r="C389" t="s">
        <v>587</v>
      </c>
      <c r="D389" t="s">
        <v>620</v>
      </c>
      <c r="E389" t="str">
        <f t="shared" si="6"/>
        <v>2.3</v>
      </c>
      <c r="F389" t="s">
        <v>101</v>
      </c>
      <c r="G389" s="42" t="s">
        <v>621</v>
      </c>
      <c r="H389" t="s">
        <v>619</v>
      </c>
      <c r="I389">
        <v>1</v>
      </c>
      <c r="J389">
        <v>0</v>
      </c>
      <c r="K389" s="44">
        <v>420000000</v>
      </c>
    </row>
    <row r="390" spans="2:11" hidden="1" x14ac:dyDescent="0.25">
      <c r="B390" s="37" t="s">
        <v>586</v>
      </c>
      <c r="C390" t="s">
        <v>587</v>
      </c>
      <c r="D390" t="s">
        <v>622</v>
      </c>
      <c r="E390" t="str">
        <f t="shared" si="6"/>
        <v>2.3</v>
      </c>
      <c r="F390" t="s">
        <v>101</v>
      </c>
      <c r="G390" s="42" t="s">
        <v>623</v>
      </c>
      <c r="H390" t="s">
        <v>619</v>
      </c>
      <c r="I390">
        <v>1</v>
      </c>
      <c r="J390">
        <v>0</v>
      </c>
      <c r="K390" s="44">
        <v>776953000</v>
      </c>
    </row>
    <row r="391" spans="2:11" hidden="1" x14ac:dyDescent="0.25">
      <c r="B391" s="37" t="s">
        <v>586</v>
      </c>
      <c r="C391" t="s">
        <v>587</v>
      </c>
      <c r="D391" t="s">
        <v>624</v>
      </c>
      <c r="E391" t="str">
        <f t="shared" si="6"/>
        <v>2.3</v>
      </c>
      <c r="F391" t="s">
        <v>101</v>
      </c>
      <c r="G391" s="42" t="s">
        <v>625</v>
      </c>
      <c r="H391" t="s">
        <v>75</v>
      </c>
      <c r="I391">
        <v>1</v>
      </c>
      <c r="J391">
        <v>0</v>
      </c>
      <c r="K391" s="44">
        <v>5320630797.8999996</v>
      </c>
    </row>
    <row r="392" spans="2:11" hidden="1" x14ac:dyDescent="0.25">
      <c r="B392" s="37" t="s">
        <v>586</v>
      </c>
      <c r="C392" t="s">
        <v>587</v>
      </c>
      <c r="D392" t="s">
        <v>624</v>
      </c>
      <c r="E392" t="str">
        <f t="shared" si="6"/>
        <v>2.3</v>
      </c>
      <c r="F392" t="s">
        <v>101</v>
      </c>
      <c r="G392" s="42" t="s">
        <v>625</v>
      </c>
      <c r="H392" t="s">
        <v>588</v>
      </c>
      <c r="I392">
        <v>1</v>
      </c>
      <c r="J392">
        <v>0</v>
      </c>
      <c r="K392" s="44">
        <v>562487064318</v>
      </c>
    </row>
    <row r="393" spans="2:11" hidden="1" x14ac:dyDescent="0.25">
      <c r="B393" s="37" t="s">
        <v>586</v>
      </c>
      <c r="C393" t="s">
        <v>587</v>
      </c>
      <c r="D393" t="s">
        <v>626</v>
      </c>
      <c r="E393" t="str">
        <f t="shared" si="6"/>
        <v>2.3</v>
      </c>
      <c r="F393" t="s">
        <v>101</v>
      </c>
      <c r="G393" s="42" t="s">
        <v>627</v>
      </c>
      <c r="H393" t="s">
        <v>75</v>
      </c>
      <c r="I393">
        <v>1</v>
      </c>
      <c r="J393">
        <v>0</v>
      </c>
      <c r="K393" s="44">
        <v>1000000000</v>
      </c>
    </row>
    <row r="394" spans="2:11" hidden="1" x14ac:dyDescent="0.25">
      <c r="B394" s="37" t="s">
        <v>586</v>
      </c>
      <c r="C394" t="s">
        <v>587</v>
      </c>
      <c r="D394" t="s">
        <v>626</v>
      </c>
      <c r="E394" t="str">
        <f t="shared" si="6"/>
        <v>2.3</v>
      </c>
      <c r="F394" t="s">
        <v>101</v>
      </c>
      <c r="G394" s="42" t="s">
        <v>627</v>
      </c>
      <c r="H394" t="s">
        <v>588</v>
      </c>
      <c r="I394">
        <v>1</v>
      </c>
      <c r="J394">
        <v>0</v>
      </c>
      <c r="K394" s="44">
        <v>14604457</v>
      </c>
    </row>
    <row r="395" spans="2:11" hidden="1" x14ac:dyDescent="0.25">
      <c r="B395" s="37" t="s">
        <v>586</v>
      </c>
      <c r="C395" t="s">
        <v>587</v>
      </c>
      <c r="D395" t="s">
        <v>628</v>
      </c>
      <c r="E395" t="str">
        <f t="shared" si="6"/>
        <v>2.3</v>
      </c>
      <c r="F395" t="s">
        <v>101</v>
      </c>
      <c r="G395" s="42" t="s">
        <v>629</v>
      </c>
      <c r="H395" t="s">
        <v>75</v>
      </c>
      <c r="I395">
        <v>1</v>
      </c>
      <c r="J395">
        <v>0</v>
      </c>
      <c r="K395" s="44">
        <v>4000000000</v>
      </c>
    </row>
    <row r="396" spans="2:11" hidden="1" x14ac:dyDescent="0.25">
      <c r="B396" s="37" t="s">
        <v>586</v>
      </c>
      <c r="C396" t="s">
        <v>587</v>
      </c>
      <c r="D396" t="s">
        <v>628</v>
      </c>
      <c r="E396" t="str">
        <f t="shared" si="6"/>
        <v>2.3</v>
      </c>
      <c r="F396" t="s">
        <v>101</v>
      </c>
      <c r="G396" s="42" t="s">
        <v>629</v>
      </c>
      <c r="H396" t="s">
        <v>619</v>
      </c>
      <c r="I396">
        <v>1</v>
      </c>
      <c r="J396">
        <v>0</v>
      </c>
      <c r="K396" s="44">
        <v>684373744</v>
      </c>
    </row>
    <row r="397" spans="2:11" hidden="1" x14ac:dyDescent="0.25">
      <c r="B397" s="37" t="s">
        <v>586</v>
      </c>
      <c r="C397" t="s">
        <v>587</v>
      </c>
      <c r="D397" t="s">
        <v>630</v>
      </c>
      <c r="E397" t="str">
        <f t="shared" si="6"/>
        <v>2.3</v>
      </c>
      <c r="F397" t="s">
        <v>101</v>
      </c>
      <c r="G397" s="42" t="s">
        <v>631</v>
      </c>
      <c r="H397" t="s">
        <v>75</v>
      </c>
      <c r="I397">
        <v>1</v>
      </c>
      <c r="J397">
        <v>0</v>
      </c>
      <c r="K397" s="44">
        <v>64000000000</v>
      </c>
    </row>
    <row r="398" spans="2:11" hidden="1" x14ac:dyDescent="0.25">
      <c r="B398" s="37" t="s">
        <v>586</v>
      </c>
      <c r="C398" t="s">
        <v>587</v>
      </c>
      <c r="D398" t="s">
        <v>630</v>
      </c>
      <c r="E398" t="str">
        <f t="shared" si="6"/>
        <v>2.3</v>
      </c>
      <c r="F398" t="s">
        <v>101</v>
      </c>
      <c r="G398" s="42" t="s">
        <v>631</v>
      </c>
      <c r="H398" t="s">
        <v>632</v>
      </c>
      <c r="I398">
        <v>1</v>
      </c>
      <c r="J398">
        <v>0</v>
      </c>
      <c r="K398" s="44">
        <v>688795319</v>
      </c>
    </row>
    <row r="399" spans="2:11" hidden="1" x14ac:dyDescent="0.25">
      <c r="B399" s="37" t="s">
        <v>586</v>
      </c>
      <c r="C399" t="s">
        <v>587</v>
      </c>
      <c r="D399" t="s">
        <v>630</v>
      </c>
      <c r="E399" t="str">
        <f t="shared" si="6"/>
        <v>2.3</v>
      </c>
      <c r="F399" t="s">
        <v>101</v>
      </c>
      <c r="G399" s="42" t="s">
        <v>631</v>
      </c>
      <c r="H399" t="s">
        <v>619</v>
      </c>
      <c r="I399">
        <v>1</v>
      </c>
      <c r="J399">
        <v>0</v>
      </c>
      <c r="K399" s="44">
        <v>4631216391</v>
      </c>
    </row>
    <row r="400" spans="2:11" hidden="1" x14ac:dyDescent="0.25">
      <c r="B400" s="37" t="s">
        <v>586</v>
      </c>
      <c r="C400" t="s">
        <v>587</v>
      </c>
      <c r="D400" t="s">
        <v>630</v>
      </c>
      <c r="E400" t="str">
        <f t="shared" si="6"/>
        <v>2.3</v>
      </c>
      <c r="F400" t="s">
        <v>101</v>
      </c>
      <c r="G400" s="42" t="s">
        <v>631</v>
      </c>
      <c r="H400" t="s">
        <v>633</v>
      </c>
      <c r="I400">
        <v>1</v>
      </c>
      <c r="J400">
        <v>0</v>
      </c>
      <c r="K400" s="44">
        <v>14952857622</v>
      </c>
    </row>
    <row r="401" spans="2:11" hidden="1" x14ac:dyDescent="0.25">
      <c r="B401" s="37" t="s">
        <v>586</v>
      </c>
      <c r="C401" t="s">
        <v>587</v>
      </c>
      <c r="D401" t="s">
        <v>630</v>
      </c>
      <c r="E401" t="str">
        <f t="shared" si="6"/>
        <v>2.3</v>
      </c>
      <c r="F401" t="s">
        <v>101</v>
      </c>
      <c r="G401" s="42" t="s">
        <v>631</v>
      </c>
      <c r="H401" t="s">
        <v>634</v>
      </c>
      <c r="I401">
        <v>1</v>
      </c>
      <c r="J401">
        <v>0</v>
      </c>
      <c r="K401" s="44">
        <v>603565763</v>
      </c>
    </row>
    <row r="402" spans="2:11" hidden="1" x14ac:dyDescent="0.25">
      <c r="B402" s="37" t="s">
        <v>586</v>
      </c>
      <c r="C402" t="s">
        <v>587</v>
      </c>
      <c r="D402" t="s">
        <v>635</v>
      </c>
      <c r="E402" t="str">
        <f t="shared" si="6"/>
        <v>2.3</v>
      </c>
      <c r="F402" t="s">
        <v>101</v>
      </c>
      <c r="G402" s="42" t="s">
        <v>636</v>
      </c>
      <c r="H402" t="s">
        <v>75</v>
      </c>
      <c r="I402">
        <v>1</v>
      </c>
      <c r="J402">
        <v>0</v>
      </c>
      <c r="K402" s="44">
        <v>160000000</v>
      </c>
    </row>
    <row r="403" spans="2:11" hidden="1" x14ac:dyDescent="0.25">
      <c r="B403" s="37" t="s">
        <v>586</v>
      </c>
      <c r="C403" t="s">
        <v>587</v>
      </c>
      <c r="D403" t="s">
        <v>637</v>
      </c>
      <c r="E403" t="str">
        <f t="shared" si="6"/>
        <v>2.3</v>
      </c>
      <c r="F403" t="s">
        <v>101</v>
      </c>
      <c r="G403" s="42" t="s">
        <v>638</v>
      </c>
      <c r="H403" t="s">
        <v>75</v>
      </c>
      <c r="I403">
        <v>1</v>
      </c>
      <c r="J403">
        <v>0</v>
      </c>
      <c r="K403" s="44">
        <v>16592276751</v>
      </c>
    </row>
    <row r="404" spans="2:11" hidden="1" x14ac:dyDescent="0.25">
      <c r="B404" s="37" t="s">
        <v>586</v>
      </c>
      <c r="C404" t="s">
        <v>587</v>
      </c>
      <c r="D404" t="s">
        <v>637</v>
      </c>
      <c r="E404" t="str">
        <f t="shared" si="6"/>
        <v>2.3</v>
      </c>
      <c r="F404" t="s">
        <v>101</v>
      </c>
      <c r="G404" s="42" t="s">
        <v>638</v>
      </c>
      <c r="H404" t="s">
        <v>619</v>
      </c>
      <c r="I404">
        <v>1</v>
      </c>
      <c r="J404">
        <v>0</v>
      </c>
      <c r="K404" s="44">
        <v>4933693576</v>
      </c>
    </row>
    <row r="405" spans="2:11" hidden="1" x14ac:dyDescent="0.25">
      <c r="B405" s="37" t="s">
        <v>586</v>
      </c>
      <c r="C405" t="s">
        <v>587</v>
      </c>
      <c r="D405" t="s">
        <v>639</v>
      </c>
      <c r="E405" t="str">
        <f t="shared" si="6"/>
        <v>2.3</v>
      </c>
      <c r="F405" t="s">
        <v>101</v>
      </c>
      <c r="G405" s="42" t="s">
        <v>640</v>
      </c>
      <c r="H405" t="s">
        <v>75</v>
      </c>
      <c r="I405">
        <v>1</v>
      </c>
      <c r="J405">
        <v>0</v>
      </c>
      <c r="K405" s="44">
        <v>500000000</v>
      </c>
    </row>
    <row r="406" spans="2:11" hidden="1" x14ac:dyDescent="0.25">
      <c r="B406" s="37" t="s">
        <v>586</v>
      </c>
      <c r="C406" t="s">
        <v>587</v>
      </c>
      <c r="D406" t="s">
        <v>639</v>
      </c>
      <c r="E406" t="str">
        <f t="shared" si="6"/>
        <v>2.3</v>
      </c>
      <c r="F406" t="s">
        <v>101</v>
      </c>
      <c r="G406" s="42" t="s">
        <v>640</v>
      </c>
      <c r="H406" t="s">
        <v>588</v>
      </c>
      <c r="I406">
        <v>1</v>
      </c>
      <c r="J406">
        <v>0</v>
      </c>
      <c r="K406" s="44">
        <v>1886143032</v>
      </c>
    </row>
    <row r="407" spans="2:11" hidden="1" x14ac:dyDescent="0.25">
      <c r="B407" s="37" t="s">
        <v>586</v>
      </c>
      <c r="C407" t="s">
        <v>587</v>
      </c>
      <c r="D407" t="s">
        <v>641</v>
      </c>
      <c r="E407" t="str">
        <f t="shared" si="6"/>
        <v>2.3</v>
      </c>
      <c r="F407" t="s">
        <v>101</v>
      </c>
      <c r="G407" s="42" t="s">
        <v>642</v>
      </c>
      <c r="H407" t="s">
        <v>75</v>
      </c>
      <c r="I407">
        <v>1</v>
      </c>
      <c r="J407">
        <v>0</v>
      </c>
      <c r="K407" s="44">
        <v>500000000</v>
      </c>
    </row>
    <row r="408" spans="2:11" hidden="1" x14ac:dyDescent="0.25">
      <c r="B408" s="37" t="s">
        <v>586</v>
      </c>
      <c r="C408" t="s">
        <v>587</v>
      </c>
      <c r="D408" t="s">
        <v>643</v>
      </c>
      <c r="E408" t="str">
        <f t="shared" si="6"/>
        <v>2.3</v>
      </c>
      <c r="F408" t="s">
        <v>101</v>
      </c>
      <c r="G408" s="42" t="s">
        <v>644</v>
      </c>
      <c r="H408" t="s">
        <v>75</v>
      </c>
      <c r="I408">
        <v>1</v>
      </c>
      <c r="J408">
        <v>0</v>
      </c>
      <c r="K408" s="44">
        <v>3000000000</v>
      </c>
    </row>
    <row r="409" spans="2:11" hidden="1" x14ac:dyDescent="0.25">
      <c r="B409" s="37" t="s">
        <v>586</v>
      </c>
      <c r="C409" t="s">
        <v>587</v>
      </c>
      <c r="D409" t="s">
        <v>643</v>
      </c>
      <c r="E409" t="str">
        <f t="shared" si="6"/>
        <v>2.3</v>
      </c>
      <c r="F409" t="s">
        <v>101</v>
      </c>
      <c r="G409" s="42" t="s">
        <v>644</v>
      </c>
      <c r="H409" t="s">
        <v>588</v>
      </c>
      <c r="I409">
        <v>1</v>
      </c>
      <c r="J409">
        <v>0</v>
      </c>
      <c r="K409" s="44">
        <v>109893669955</v>
      </c>
    </row>
    <row r="410" spans="2:11" hidden="1" x14ac:dyDescent="0.25">
      <c r="B410" s="37" t="s">
        <v>586</v>
      </c>
      <c r="C410" t="s">
        <v>587</v>
      </c>
      <c r="D410" t="s">
        <v>645</v>
      </c>
      <c r="E410" t="str">
        <f t="shared" si="6"/>
        <v>2.3</v>
      </c>
      <c r="F410" t="s">
        <v>101</v>
      </c>
      <c r="G410" s="42" t="s">
        <v>646</v>
      </c>
      <c r="H410" t="s">
        <v>75</v>
      </c>
      <c r="I410">
        <v>1</v>
      </c>
      <c r="J410">
        <v>0</v>
      </c>
      <c r="K410" s="44">
        <v>1000000000</v>
      </c>
    </row>
    <row r="411" spans="2:11" hidden="1" x14ac:dyDescent="0.25">
      <c r="B411" s="37" t="s">
        <v>586</v>
      </c>
      <c r="C411" t="s">
        <v>587</v>
      </c>
      <c r="D411" t="s">
        <v>647</v>
      </c>
      <c r="E411" t="str">
        <f t="shared" si="6"/>
        <v>2.3</v>
      </c>
      <c r="F411" t="s">
        <v>101</v>
      </c>
      <c r="G411" s="42" t="s">
        <v>648</v>
      </c>
      <c r="H411" t="s">
        <v>75</v>
      </c>
      <c r="I411">
        <v>1</v>
      </c>
      <c r="J411">
        <v>0</v>
      </c>
      <c r="K411" s="44">
        <v>450000000</v>
      </c>
    </row>
    <row r="412" spans="2:11" hidden="1" x14ac:dyDescent="0.25">
      <c r="B412" s="37" t="s">
        <v>586</v>
      </c>
      <c r="C412" t="s">
        <v>587</v>
      </c>
      <c r="D412" t="s">
        <v>649</v>
      </c>
      <c r="E412" t="str">
        <f t="shared" si="6"/>
        <v>2.3</v>
      </c>
      <c r="F412" t="s">
        <v>101</v>
      </c>
      <c r="G412" s="42" t="s">
        <v>650</v>
      </c>
      <c r="H412" t="s">
        <v>75</v>
      </c>
      <c r="I412">
        <v>1</v>
      </c>
      <c r="J412">
        <v>0</v>
      </c>
      <c r="K412" s="44">
        <v>98261710919</v>
      </c>
    </row>
    <row r="413" spans="2:11" hidden="1" x14ac:dyDescent="0.25">
      <c r="B413" s="37" t="s">
        <v>586</v>
      </c>
      <c r="C413" t="s">
        <v>587</v>
      </c>
      <c r="D413" t="s">
        <v>649</v>
      </c>
      <c r="E413" t="str">
        <f t="shared" si="6"/>
        <v>2.3</v>
      </c>
      <c r="F413" t="s">
        <v>101</v>
      </c>
      <c r="G413" s="42" t="s">
        <v>650</v>
      </c>
      <c r="H413" t="s">
        <v>651</v>
      </c>
      <c r="I413">
        <v>1</v>
      </c>
      <c r="J413">
        <v>0</v>
      </c>
      <c r="K413" s="44">
        <v>6775231810</v>
      </c>
    </row>
    <row r="414" spans="2:11" hidden="1" x14ac:dyDescent="0.25">
      <c r="B414" s="37" t="s">
        <v>586</v>
      </c>
      <c r="C414" t="s">
        <v>587</v>
      </c>
      <c r="D414" t="s">
        <v>649</v>
      </c>
      <c r="E414" t="str">
        <f t="shared" si="6"/>
        <v>2.3</v>
      </c>
      <c r="F414" t="s">
        <v>101</v>
      </c>
      <c r="G414" s="42" t="s">
        <v>650</v>
      </c>
      <c r="H414" t="s">
        <v>652</v>
      </c>
      <c r="I414">
        <v>1</v>
      </c>
      <c r="J414">
        <v>0</v>
      </c>
      <c r="K414" s="44">
        <v>5995301822</v>
      </c>
    </row>
    <row r="415" spans="2:11" hidden="1" x14ac:dyDescent="0.25">
      <c r="B415" s="37" t="s">
        <v>586</v>
      </c>
      <c r="C415" t="s">
        <v>587</v>
      </c>
      <c r="D415" t="s">
        <v>649</v>
      </c>
      <c r="E415" t="str">
        <f t="shared" si="6"/>
        <v>2.3</v>
      </c>
      <c r="F415" t="s">
        <v>101</v>
      </c>
      <c r="G415" s="42" t="s">
        <v>650</v>
      </c>
      <c r="H415" t="s">
        <v>653</v>
      </c>
      <c r="I415">
        <v>1</v>
      </c>
      <c r="J415">
        <v>0</v>
      </c>
      <c r="K415" s="44">
        <v>136726754</v>
      </c>
    </row>
    <row r="416" spans="2:11" hidden="1" x14ac:dyDescent="0.25">
      <c r="B416" s="37" t="s">
        <v>586</v>
      </c>
      <c r="C416" t="s">
        <v>587</v>
      </c>
      <c r="D416" t="s">
        <v>649</v>
      </c>
      <c r="E416" t="str">
        <f t="shared" si="6"/>
        <v>2.3</v>
      </c>
      <c r="F416" t="s">
        <v>101</v>
      </c>
      <c r="G416" s="42" t="s">
        <v>650</v>
      </c>
      <c r="H416" t="s">
        <v>654</v>
      </c>
      <c r="I416">
        <v>1</v>
      </c>
      <c r="J416">
        <v>0</v>
      </c>
      <c r="K416" s="44">
        <v>467782852</v>
      </c>
    </row>
    <row r="417" spans="2:11" hidden="1" x14ac:dyDescent="0.25">
      <c r="B417" s="37" t="s">
        <v>586</v>
      </c>
      <c r="C417" t="s">
        <v>587</v>
      </c>
      <c r="D417" t="s">
        <v>655</v>
      </c>
      <c r="E417" t="str">
        <f t="shared" si="6"/>
        <v>2.3</v>
      </c>
      <c r="F417" t="s">
        <v>101</v>
      </c>
      <c r="G417" s="42" t="s">
        <v>656</v>
      </c>
      <c r="H417" t="s">
        <v>75</v>
      </c>
      <c r="I417">
        <v>1</v>
      </c>
      <c r="J417">
        <v>0</v>
      </c>
      <c r="K417" s="44">
        <v>2000000000</v>
      </c>
    </row>
    <row r="418" spans="2:11" hidden="1" x14ac:dyDescent="0.25">
      <c r="B418" s="37" t="s">
        <v>586</v>
      </c>
      <c r="C418" t="s">
        <v>587</v>
      </c>
      <c r="D418" t="s">
        <v>657</v>
      </c>
      <c r="E418" t="str">
        <f t="shared" si="6"/>
        <v>2.3</v>
      </c>
      <c r="F418" t="s">
        <v>101</v>
      </c>
      <c r="G418" s="42" t="s">
        <v>658</v>
      </c>
      <c r="H418" t="s">
        <v>75</v>
      </c>
      <c r="I418">
        <v>1</v>
      </c>
      <c r="J418">
        <v>0</v>
      </c>
      <c r="K418" s="44">
        <v>100000000</v>
      </c>
    </row>
    <row r="419" spans="2:11" hidden="1" x14ac:dyDescent="0.25">
      <c r="B419" s="37" t="s">
        <v>586</v>
      </c>
      <c r="C419" t="s">
        <v>587</v>
      </c>
      <c r="D419" t="s">
        <v>659</v>
      </c>
      <c r="E419" t="str">
        <f t="shared" si="6"/>
        <v>2.3</v>
      </c>
      <c r="F419" t="s">
        <v>101</v>
      </c>
      <c r="G419" s="42" t="s">
        <v>660</v>
      </c>
      <c r="H419" t="s">
        <v>75</v>
      </c>
      <c r="I419">
        <v>1</v>
      </c>
      <c r="J419">
        <v>0</v>
      </c>
      <c r="K419" s="44">
        <v>90000000</v>
      </c>
    </row>
    <row r="420" spans="2:11" hidden="1" x14ac:dyDescent="0.25">
      <c r="B420" s="37" t="s">
        <v>586</v>
      </c>
      <c r="C420" t="s">
        <v>587</v>
      </c>
      <c r="D420" t="s">
        <v>661</v>
      </c>
      <c r="E420" t="str">
        <f t="shared" si="6"/>
        <v>2.3</v>
      </c>
      <c r="F420" t="s">
        <v>101</v>
      </c>
      <c r="G420" s="42" t="s">
        <v>662</v>
      </c>
      <c r="H420" t="s">
        <v>75</v>
      </c>
      <c r="I420">
        <v>1</v>
      </c>
      <c r="J420">
        <v>0</v>
      </c>
      <c r="K420" s="44">
        <v>1000000000</v>
      </c>
    </row>
    <row r="421" spans="2:11" hidden="1" x14ac:dyDescent="0.25">
      <c r="B421" t="s">
        <v>586</v>
      </c>
      <c r="C421" t="s">
        <v>587</v>
      </c>
      <c r="D421" t="s">
        <v>663</v>
      </c>
      <c r="E421" t="str">
        <f t="shared" si="6"/>
        <v>2.3</v>
      </c>
      <c r="F421" t="s">
        <v>101</v>
      </c>
      <c r="G421" t="s">
        <v>664</v>
      </c>
      <c r="H421" t="s">
        <v>75</v>
      </c>
      <c r="I421">
        <v>1</v>
      </c>
      <c r="J421">
        <v>0</v>
      </c>
      <c r="K421" s="44">
        <v>875000000</v>
      </c>
    </row>
    <row r="422" spans="2:11" hidden="1" x14ac:dyDescent="0.25">
      <c r="B422" t="s">
        <v>586</v>
      </c>
      <c r="C422" t="s">
        <v>587</v>
      </c>
      <c r="D422" t="s">
        <v>663</v>
      </c>
      <c r="E422" t="str">
        <f t="shared" si="6"/>
        <v>2.3</v>
      </c>
      <c r="F422" t="s">
        <v>101</v>
      </c>
      <c r="G422" t="s">
        <v>664</v>
      </c>
      <c r="H422" t="s">
        <v>619</v>
      </c>
      <c r="I422">
        <v>1</v>
      </c>
      <c r="J422">
        <v>0</v>
      </c>
      <c r="K422" s="44">
        <v>200000000</v>
      </c>
    </row>
    <row r="423" spans="2:11" hidden="1" x14ac:dyDescent="0.25">
      <c r="B423" t="s">
        <v>586</v>
      </c>
      <c r="C423" t="s">
        <v>587</v>
      </c>
      <c r="D423" t="s">
        <v>665</v>
      </c>
      <c r="E423" t="str">
        <f t="shared" si="6"/>
        <v>2.3</v>
      </c>
      <c r="F423" t="s">
        <v>101</v>
      </c>
      <c r="G423" t="s">
        <v>666</v>
      </c>
      <c r="H423" t="s">
        <v>75</v>
      </c>
      <c r="I423">
        <v>1</v>
      </c>
      <c r="J423">
        <v>0</v>
      </c>
      <c r="K423" s="44">
        <v>112000000</v>
      </c>
    </row>
    <row r="424" spans="2:11" hidden="1" x14ac:dyDescent="0.25">
      <c r="B424" t="s">
        <v>586</v>
      </c>
      <c r="C424" t="s">
        <v>587</v>
      </c>
      <c r="D424" t="s">
        <v>667</v>
      </c>
      <c r="E424" t="str">
        <f t="shared" si="6"/>
        <v>2.3</v>
      </c>
      <c r="F424" t="s">
        <v>101</v>
      </c>
      <c r="G424" t="s">
        <v>668</v>
      </c>
      <c r="H424" t="s">
        <v>75</v>
      </c>
      <c r="I424">
        <v>1</v>
      </c>
      <c r="J424">
        <v>0</v>
      </c>
      <c r="K424" s="44">
        <v>174000000</v>
      </c>
    </row>
    <row r="425" spans="2:11" hidden="1" x14ac:dyDescent="0.25">
      <c r="B425" t="s">
        <v>586</v>
      </c>
      <c r="C425" t="s">
        <v>587</v>
      </c>
      <c r="D425" t="s">
        <v>669</v>
      </c>
      <c r="E425" t="str">
        <f t="shared" si="6"/>
        <v>2.3</v>
      </c>
      <c r="F425" t="s">
        <v>101</v>
      </c>
      <c r="G425" t="s">
        <v>670</v>
      </c>
      <c r="H425" t="s">
        <v>671</v>
      </c>
      <c r="I425">
        <v>1</v>
      </c>
      <c r="J425">
        <v>0</v>
      </c>
      <c r="K425" s="44">
        <v>20071451781</v>
      </c>
    </row>
    <row r="426" spans="2:11" hidden="1" x14ac:dyDescent="0.25">
      <c r="B426" t="s">
        <v>586</v>
      </c>
      <c r="C426" t="s">
        <v>587</v>
      </c>
      <c r="D426" t="s">
        <v>672</v>
      </c>
      <c r="E426" t="str">
        <f t="shared" si="6"/>
        <v>2.3</v>
      </c>
      <c r="F426" t="s">
        <v>101</v>
      </c>
      <c r="G426" t="s">
        <v>673</v>
      </c>
      <c r="H426" t="s">
        <v>75</v>
      </c>
      <c r="I426">
        <v>1</v>
      </c>
      <c r="J426">
        <v>0</v>
      </c>
      <c r="K426" s="44">
        <v>200000000</v>
      </c>
    </row>
    <row r="427" spans="2:11" hidden="1" x14ac:dyDescent="0.25">
      <c r="B427" t="s">
        <v>674</v>
      </c>
      <c r="C427" t="s">
        <v>675</v>
      </c>
      <c r="D427" t="s">
        <v>72</v>
      </c>
      <c r="E427" t="str">
        <f t="shared" si="6"/>
        <v>2.1</v>
      </c>
      <c r="F427" t="s">
        <v>73</v>
      </c>
      <c r="G427" t="s">
        <v>74</v>
      </c>
      <c r="H427" t="s">
        <v>75</v>
      </c>
      <c r="I427">
        <v>1</v>
      </c>
      <c r="J427">
        <v>0</v>
      </c>
      <c r="K427" s="44">
        <v>160000000</v>
      </c>
    </row>
    <row r="428" spans="2:11" hidden="1" x14ac:dyDescent="0.25">
      <c r="B428" s="37" t="s">
        <v>674</v>
      </c>
      <c r="C428" t="s">
        <v>675</v>
      </c>
      <c r="D428" t="s">
        <v>676</v>
      </c>
      <c r="E428" t="str">
        <f t="shared" si="6"/>
        <v>2.1</v>
      </c>
      <c r="F428" t="s">
        <v>73</v>
      </c>
      <c r="G428" s="42" t="s">
        <v>677</v>
      </c>
      <c r="H428" t="s">
        <v>75</v>
      </c>
      <c r="I428">
        <v>1</v>
      </c>
      <c r="J428">
        <v>0</v>
      </c>
      <c r="K428" s="44">
        <v>40000000</v>
      </c>
    </row>
    <row r="429" spans="2:11" hidden="1" x14ac:dyDescent="0.25">
      <c r="B429" s="37" t="s">
        <v>674</v>
      </c>
      <c r="C429" t="s">
        <v>675</v>
      </c>
      <c r="D429" t="s">
        <v>678</v>
      </c>
      <c r="E429" t="str">
        <f t="shared" si="6"/>
        <v>2.1</v>
      </c>
      <c r="F429" t="s">
        <v>73</v>
      </c>
      <c r="G429" s="42" t="s">
        <v>679</v>
      </c>
      <c r="H429" t="s">
        <v>75</v>
      </c>
      <c r="I429">
        <v>1</v>
      </c>
      <c r="J429">
        <v>0</v>
      </c>
      <c r="K429" s="44">
        <v>40000000</v>
      </c>
    </row>
    <row r="430" spans="2:11" hidden="1" x14ac:dyDescent="0.25">
      <c r="B430" s="37" t="s">
        <v>674</v>
      </c>
      <c r="C430" t="s">
        <v>675</v>
      </c>
      <c r="D430" t="s">
        <v>238</v>
      </c>
      <c r="E430" t="str">
        <f t="shared" si="6"/>
        <v>2.1</v>
      </c>
      <c r="F430" t="s">
        <v>73</v>
      </c>
      <c r="G430" s="42" t="s">
        <v>239</v>
      </c>
      <c r="H430" t="s">
        <v>75</v>
      </c>
      <c r="I430">
        <v>1</v>
      </c>
      <c r="J430">
        <v>0</v>
      </c>
      <c r="K430" s="44">
        <v>273960000</v>
      </c>
    </row>
    <row r="431" spans="2:11" hidden="1" x14ac:dyDescent="0.25">
      <c r="B431" s="37" t="s">
        <v>674</v>
      </c>
      <c r="C431" t="s">
        <v>675</v>
      </c>
      <c r="D431" t="s">
        <v>565</v>
      </c>
      <c r="E431" t="str">
        <f t="shared" si="6"/>
        <v>2.1</v>
      </c>
      <c r="F431" t="s">
        <v>73</v>
      </c>
      <c r="G431" s="42" t="s">
        <v>566</v>
      </c>
      <c r="H431" t="s">
        <v>75</v>
      </c>
      <c r="I431">
        <v>1</v>
      </c>
      <c r="J431">
        <v>0</v>
      </c>
      <c r="K431" s="44">
        <v>130000000</v>
      </c>
    </row>
    <row r="432" spans="2:11" hidden="1" x14ac:dyDescent="0.25">
      <c r="B432" s="38" t="s">
        <v>674</v>
      </c>
      <c r="C432" t="s">
        <v>675</v>
      </c>
      <c r="D432" s="39" t="s">
        <v>680</v>
      </c>
      <c r="E432" t="str">
        <f t="shared" si="6"/>
        <v>2.1</v>
      </c>
      <c r="F432" t="s">
        <v>73</v>
      </c>
      <c r="G432" s="43" t="s">
        <v>681</v>
      </c>
      <c r="H432" t="s">
        <v>75</v>
      </c>
      <c r="I432">
        <v>1</v>
      </c>
      <c r="J432">
        <v>0</v>
      </c>
      <c r="K432" s="45">
        <v>895840000</v>
      </c>
    </row>
    <row r="433" spans="2:11" hidden="1" x14ac:dyDescent="0.25">
      <c r="B433" s="37" t="s">
        <v>674</v>
      </c>
      <c r="C433" t="s">
        <v>675</v>
      </c>
      <c r="D433" t="s">
        <v>463</v>
      </c>
      <c r="E433" t="str">
        <f t="shared" si="6"/>
        <v>2.1</v>
      </c>
      <c r="F433" t="s">
        <v>73</v>
      </c>
      <c r="G433" s="42" t="s">
        <v>682</v>
      </c>
      <c r="H433" t="s">
        <v>75</v>
      </c>
      <c r="I433">
        <v>1</v>
      </c>
      <c r="J433">
        <v>0</v>
      </c>
      <c r="K433" s="44">
        <v>25000000</v>
      </c>
    </row>
    <row r="434" spans="2:11" hidden="1" x14ac:dyDescent="0.25">
      <c r="B434" s="37" t="s">
        <v>674</v>
      </c>
      <c r="C434" t="s">
        <v>675</v>
      </c>
      <c r="D434" t="s">
        <v>683</v>
      </c>
      <c r="E434" t="str">
        <f t="shared" si="6"/>
        <v>2.3</v>
      </c>
      <c r="F434" t="s">
        <v>101</v>
      </c>
      <c r="G434" s="42" t="s">
        <v>684</v>
      </c>
      <c r="H434" t="s">
        <v>75</v>
      </c>
      <c r="I434">
        <v>1</v>
      </c>
      <c r="J434">
        <v>0</v>
      </c>
      <c r="K434" s="44">
        <v>300000000</v>
      </c>
    </row>
    <row r="435" spans="2:11" hidden="1" x14ac:dyDescent="0.25">
      <c r="B435" s="37" t="s">
        <v>674</v>
      </c>
      <c r="C435" t="s">
        <v>675</v>
      </c>
      <c r="D435" t="s">
        <v>685</v>
      </c>
      <c r="E435" t="str">
        <f t="shared" si="6"/>
        <v>2.3</v>
      </c>
      <c r="F435" t="s">
        <v>101</v>
      </c>
      <c r="G435" s="42" t="s">
        <v>686</v>
      </c>
      <c r="H435" t="s">
        <v>75</v>
      </c>
      <c r="I435">
        <v>1</v>
      </c>
      <c r="J435">
        <v>0</v>
      </c>
      <c r="K435" s="44">
        <v>500000000</v>
      </c>
    </row>
    <row r="436" spans="2:11" hidden="1" x14ac:dyDescent="0.25">
      <c r="B436" s="37" t="s">
        <v>674</v>
      </c>
      <c r="C436" t="s">
        <v>675</v>
      </c>
      <c r="D436" t="s">
        <v>687</v>
      </c>
      <c r="E436" t="str">
        <f t="shared" si="6"/>
        <v>2.3</v>
      </c>
      <c r="F436" t="s">
        <v>101</v>
      </c>
      <c r="G436" s="42" t="s">
        <v>688</v>
      </c>
      <c r="H436" t="s">
        <v>75</v>
      </c>
      <c r="I436">
        <v>1</v>
      </c>
      <c r="J436">
        <v>0</v>
      </c>
      <c r="K436" s="44">
        <v>250000000</v>
      </c>
    </row>
    <row r="437" spans="2:11" hidden="1" x14ac:dyDescent="0.25">
      <c r="B437" s="37" t="s">
        <v>674</v>
      </c>
      <c r="C437" t="s">
        <v>675</v>
      </c>
      <c r="D437" t="s">
        <v>689</v>
      </c>
      <c r="E437" t="str">
        <f t="shared" si="6"/>
        <v>2.3</v>
      </c>
      <c r="F437" t="s">
        <v>101</v>
      </c>
      <c r="G437" s="42" t="s">
        <v>690</v>
      </c>
      <c r="H437" t="s">
        <v>75</v>
      </c>
      <c r="I437">
        <v>1</v>
      </c>
      <c r="J437">
        <v>0</v>
      </c>
      <c r="K437" s="44">
        <v>100000000</v>
      </c>
    </row>
    <row r="438" spans="2:11" hidden="1" x14ac:dyDescent="0.25">
      <c r="B438" s="37" t="s">
        <v>674</v>
      </c>
      <c r="C438" t="s">
        <v>675</v>
      </c>
      <c r="D438" t="s">
        <v>691</v>
      </c>
      <c r="E438" t="str">
        <f t="shared" si="6"/>
        <v>2.3</v>
      </c>
      <c r="F438" t="s">
        <v>101</v>
      </c>
      <c r="G438" s="42" t="s">
        <v>692</v>
      </c>
      <c r="H438" t="s">
        <v>75</v>
      </c>
      <c r="I438">
        <v>1</v>
      </c>
      <c r="J438">
        <v>0</v>
      </c>
      <c r="K438" s="44">
        <v>50000000</v>
      </c>
    </row>
    <row r="439" spans="2:11" hidden="1" x14ac:dyDescent="0.25">
      <c r="B439" s="37" t="s">
        <v>674</v>
      </c>
      <c r="C439" t="s">
        <v>675</v>
      </c>
      <c r="D439" t="s">
        <v>693</v>
      </c>
      <c r="E439" t="str">
        <f t="shared" si="6"/>
        <v>2.3</v>
      </c>
      <c r="F439" t="s">
        <v>101</v>
      </c>
      <c r="G439" s="42" t="s">
        <v>694</v>
      </c>
      <c r="H439" t="s">
        <v>75</v>
      </c>
      <c r="I439">
        <v>1</v>
      </c>
      <c r="J439">
        <v>0</v>
      </c>
      <c r="K439" s="44">
        <v>500000000</v>
      </c>
    </row>
    <row r="440" spans="2:11" hidden="1" x14ac:dyDescent="0.25">
      <c r="B440" s="37" t="s">
        <v>674</v>
      </c>
      <c r="C440" t="s">
        <v>675</v>
      </c>
      <c r="D440" t="s">
        <v>695</v>
      </c>
      <c r="E440" t="str">
        <f t="shared" si="6"/>
        <v>2.3</v>
      </c>
      <c r="F440" t="s">
        <v>101</v>
      </c>
      <c r="G440" s="42" t="s">
        <v>696</v>
      </c>
      <c r="H440" t="s">
        <v>75</v>
      </c>
      <c r="I440">
        <v>1</v>
      </c>
      <c r="J440">
        <v>0</v>
      </c>
      <c r="K440" s="44">
        <v>300000000</v>
      </c>
    </row>
    <row r="441" spans="2:11" hidden="1" x14ac:dyDescent="0.25">
      <c r="B441" s="37" t="s">
        <v>674</v>
      </c>
      <c r="C441" t="s">
        <v>675</v>
      </c>
      <c r="D441" t="s">
        <v>697</v>
      </c>
      <c r="E441" t="str">
        <f t="shared" si="6"/>
        <v>2.3</v>
      </c>
      <c r="F441" t="s">
        <v>101</v>
      </c>
      <c r="G441" s="42" t="s">
        <v>698</v>
      </c>
      <c r="H441" t="s">
        <v>75</v>
      </c>
      <c r="I441">
        <v>1</v>
      </c>
      <c r="J441">
        <v>0</v>
      </c>
      <c r="K441" s="44">
        <v>300000000</v>
      </c>
    </row>
    <row r="442" spans="2:11" hidden="1" x14ac:dyDescent="0.25">
      <c r="B442" s="37" t="s">
        <v>674</v>
      </c>
      <c r="C442" t="s">
        <v>675</v>
      </c>
      <c r="D442" t="s">
        <v>699</v>
      </c>
      <c r="E442" t="str">
        <f t="shared" si="6"/>
        <v>2.3</v>
      </c>
      <c r="F442" t="s">
        <v>101</v>
      </c>
      <c r="G442" s="42" t="s">
        <v>700</v>
      </c>
      <c r="H442" t="s">
        <v>75</v>
      </c>
      <c r="I442">
        <v>1</v>
      </c>
      <c r="J442">
        <v>0</v>
      </c>
      <c r="K442" s="44">
        <v>1699500000</v>
      </c>
    </row>
    <row r="443" spans="2:11" hidden="1" x14ac:dyDescent="0.25">
      <c r="B443" s="37" t="s">
        <v>674</v>
      </c>
      <c r="C443" t="s">
        <v>675</v>
      </c>
      <c r="D443" t="s">
        <v>701</v>
      </c>
      <c r="E443" t="str">
        <f t="shared" si="6"/>
        <v>2.3</v>
      </c>
      <c r="F443" t="s">
        <v>101</v>
      </c>
      <c r="G443" s="42" t="s">
        <v>702</v>
      </c>
      <c r="H443" t="s">
        <v>75</v>
      </c>
      <c r="I443">
        <v>1</v>
      </c>
      <c r="J443">
        <v>0</v>
      </c>
      <c r="K443" s="44">
        <v>110000000</v>
      </c>
    </row>
    <row r="444" spans="2:11" hidden="1" x14ac:dyDescent="0.25">
      <c r="B444" s="37" t="s">
        <v>674</v>
      </c>
      <c r="C444" t="s">
        <v>675</v>
      </c>
      <c r="D444" t="s">
        <v>703</v>
      </c>
      <c r="E444" t="str">
        <f t="shared" si="6"/>
        <v>2.3</v>
      </c>
      <c r="F444" t="s">
        <v>101</v>
      </c>
      <c r="G444" s="42" t="s">
        <v>704</v>
      </c>
      <c r="H444" t="s">
        <v>75</v>
      </c>
      <c r="I444">
        <v>1</v>
      </c>
      <c r="J444">
        <v>0</v>
      </c>
      <c r="K444" s="44">
        <v>1537000001</v>
      </c>
    </row>
    <row r="445" spans="2:11" hidden="1" x14ac:dyDescent="0.25">
      <c r="B445" s="37" t="s">
        <v>674</v>
      </c>
      <c r="C445" t="s">
        <v>675</v>
      </c>
      <c r="D445" t="s">
        <v>703</v>
      </c>
      <c r="E445" t="str">
        <f t="shared" si="6"/>
        <v>2.3</v>
      </c>
      <c r="F445" t="s">
        <v>101</v>
      </c>
      <c r="G445" s="42" t="s">
        <v>704</v>
      </c>
      <c r="H445" t="s">
        <v>705</v>
      </c>
      <c r="I445">
        <v>1</v>
      </c>
      <c r="J445">
        <v>0</v>
      </c>
      <c r="K445" s="44">
        <v>1</v>
      </c>
    </row>
    <row r="446" spans="2:11" hidden="1" x14ac:dyDescent="0.25">
      <c r="B446" s="37" t="s">
        <v>674</v>
      </c>
      <c r="C446" t="s">
        <v>675</v>
      </c>
      <c r="D446" t="s">
        <v>706</v>
      </c>
      <c r="E446" t="str">
        <f t="shared" si="6"/>
        <v>2.3</v>
      </c>
      <c r="F446" t="s">
        <v>101</v>
      </c>
      <c r="G446" s="42" t="s">
        <v>707</v>
      </c>
      <c r="H446" t="s">
        <v>75</v>
      </c>
      <c r="I446">
        <v>1</v>
      </c>
      <c r="J446">
        <v>0</v>
      </c>
      <c r="K446" s="44">
        <v>500000000</v>
      </c>
    </row>
    <row r="447" spans="2:11" hidden="1" x14ac:dyDescent="0.25">
      <c r="B447" s="37" t="s">
        <v>674</v>
      </c>
      <c r="C447" t="s">
        <v>675</v>
      </c>
      <c r="D447" t="s">
        <v>708</v>
      </c>
      <c r="E447" t="str">
        <f t="shared" si="6"/>
        <v>2.3</v>
      </c>
      <c r="F447" t="s">
        <v>101</v>
      </c>
      <c r="G447" s="42" t="s">
        <v>709</v>
      </c>
      <c r="H447" t="s">
        <v>75</v>
      </c>
      <c r="I447">
        <v>1</v>
      </c>
      <c r="J447">
        <v>0</v>
      </c>
      <c r="K447" s="44">
        <v>200000000</v>
      </c>
    </row>
    <row r="448" spans="2:11" hidden="1" x14ac:dyDescent="0.25">
      <c r="B448" s="37" t="s">
        <v>674</v>
      </c>
      <c r="C448" t="s">
        <v>675</v>
      </c>
      <c r="D448" t="s">
        <v>710</v>
      </c>
      <c r="E448" t="str">
        <f t="shared" si="6"/>
        <v>2.3</v>
      </c>
      <c r="F448" t="s">
        <v>101</v>
      </c>
      <c r="G448" s="42" t="s">
        <v>711</v>
      </c>
      <c r="H448" t="s">
        <v>75</v>
      </c>
      <c r="I448">
        <v>1</v>
      </c>
      <c r="J448">
        <v>0</v>
      </c>
      <c r="K448" s="44">
        <v>506000000</v>
      </c>
    </row>
    <row r="449" spans="2:11" hidden="1" x14ac:dyDescent="0.25">
      <c r="B449" s="37" t="s">
        <v>674</v>
      </c>
      <c r="C449" t="s">
        <v>675</v>
      </c>
      <c r="D449" t="s">
        <v>712</v>
      </c>
      <c r="E449" t="str">
        <f t="shared" si="6"/>
        <v>2.3</v>
      </c>
      <c r="F449" t="s">
        <v>101</v>
      </c>
      <c r="G449" s="42" t="s">
        <v>713</v>
      </c>
      <c r="H449" t="s">
        <v>75</v>
      </c>
      <c r="I449">
        <v>1</v>
      </c>
      <c r="J449">
        <v>0</v>
      </c>
      <c r="K449" s="44">
        <v>200000000</v>
      </c>
    </row>
    <row r="450" spans="2:11" hidden="1" x14ac:dyDescent="0.25">
      <c r="B450" s="37" t="s">
        <v>674</v>
      </c>
      <c r="C450" t="s">
        <v>675</v>
      </c>
      <c r="D450" t="s">
        <v>714</v>
      </c>
      <c r="E450" t="str">
        <f t="shared" si="6"/>
        <v>2.3</v>
      </c>
      <c r="F450" t="s">
        <v>101</v>
      </c>
      <c r="G450" s="42" t="s">
        <v>715</v>
      </c>
      <c r="H450" t="s">
        <v>75</v>
      </c>
      <c r="I450">
        <v>1</v>
      </c>
      <c r="J450">
        <v>0</v>
      </c>
      <c r="K450" s="44">
        <v>150000000</v>
      </c>
    </row>
    <row r="451" spans="2:11" hidden="1" x14ac:dyDescent="0.25">
      <c r="B451" s="37" t="s">
        <v>674</v>
      </c>
      <c r="C451" t="s">
        <v>675</v>
      </c>
      <c r="D451" t="s">
        <v>716</v>
      </c>
      <c r="E451" t="str">
        <f t="shared" ref="E451:E514" si="7">+LEFT(D451,3)</f>
        <v>2.3</v>
      </c>
      <c r="F451" t="s">
        <v>101</v>
      </c>
      <c r="G451" s="42" t="s">
        <v>717</v>
      </c>
      <c r="H451" t="s">
        <v>75</v>
      </c>
      <c r="I451">
        <v>1</v>
      </c>
      <c r="J451">
        <v>0</v>
      </c>
      <c r="K451" s="44">
        <v>200000000</v>
      </c>
    </row>
    <row r="452" spans="2:11" hidden="1" x14ac:dyDescent="0.25">
      <c r="B452" s="37" t="s">
        <v>674</v>
      </c>
      <c r="C452" t="s">
        <v>675</v>
      </c>
      <c r="D452" t="s">
        <v>718</v>
      </c>
      <c r="E452" t="str">
        <f t="shared" si="7"/>
        <v>2.3</v>
      </c>
      <c r="F452" t="s">
        <v>101</v>
      </c>
      <c r="G452" s="42" t="s">
        <v>719</v>
      </c>
      <c r="H452" t="s">
        <v>75</v>
      </c>
      <c r="I452">
        <v>1</v>
      </c>
      <c r="J452">
        <v>0</v>
      </c>
      <c r="K452" s="44">
        <v>300000000</v>
      </c>
    </row>
    <row r="453" spans="2:11" hidden="1" x14ac:dyDescent="0.25">
      <c r="B453" s="37" t="s">
        <v>674</v>
      </c>
      <c r="C453" t="s">
        <v>675</v>
      </c>
      <c r="D453" t="s">
        <v>720</v>
      </c>
      <c r="E453" t="str">
        <f t="shared" si="7"/>
        <v>2.3</v>
      </c>
      <c r="F453" t="s">
        <v>101</v>
      </c>
      <c r="G453" s="42" t="s">
        <v>721</v>
      </c>
      <c r="H453" t="s">
        <v>75</v>
      </c>
      <c r="I453">
        <v>1</v>
      </c>
      <c r="J453">
        <v>0</v>
      </c>
      <c r="K453" s="44">
        <v>200000000</v>
      </c>
    </row>
    <row r="454" spans="2:11" hidden="1" x14ac:dyDescent="0.25">
      <c r="B454" s="37" t="s">
        <v>674</v>
      </c>
      <c r="C454" t="s">
        <v>675</v>
      </c>
      <c r="D454" t="s">
        <v>722</v>
      </c>
      <c r="E454" t="str">
        <f t="shared" si="7"/>
        <v>2.3</v>
      </c>
      <c r="F454" t="s">
        <v>101</v>
      </c>
      <c r="G454" s="42" t="s">
        <v>723</v>
      </c>
      <c r="H454" t="s">
        <v>75</v>
      </c>
      <c r="I454">
        <v>1</v>
      </c>
      <c r="J454">
        <v>0</v>
      </c>
      <c r="K454" s="44">
        <v>352000000</v>
      </c>
    </row>
    <row r="455" spans="2:11" hidden="1" x14ac:dyDescent="0.25">
      <c r="B455" s="37" t="s">
        <v>674</v>
      </c>
      <c r="C455" t="s">
        <v>675</v>
      </c>
      <c r="D455" t="s">
        <v>724</v>
      </c>
      <c r="E455" t="str">
        <f t="shared" si="7"/>
        <v>2.3</v>
      </c>
      <c r="F455" t="s">
        <v>101</v>
      </c>
      <c r="G455" s="42" t="s">
        <v>725</v>
      </c>
      <c r="H455" t="s">
        <v>726</v>
      </c>
      <c r="I455">
        <v>1</v>
      </c>
      <c r="J455">
        <v>0</v>
      </c>
      <c r="K455" s="44">
        <v>4895293017.9499998</v>
      </c>
    </row>
    <row r="456" spans="2:11" hidden="1" x14ac:dyDescent="0.25">
      <c r="B456" s="37" t="s">
        <v>674</v>
      </c>
      <c r="C456" t="s">
        <v>675</v>
      </c>
      <c r="D456" t="s">
        <v>727</v>
      </c>
      <c r="E456" t="str">
        <f t="shared" si="7"/>
        <v>2.3</v>
      </c>
      <c r="F456" t="s">
        <v>101</v>
      </c>
      <c r="G456" s="42" t="s">
        <v>728</v>
      </c>
      <c r="H456" t="s">
        <v>726</v>
      </c>
      <c r="I456">
        <v>1</v>
      </c>
      <c r="J456">
        <v>0</v>
      </c>
      <c r="K456" s="44">
        <v>12326208552.049999</v>
      </c>
    </row>
    <row r="457" spans="2:11" hidden="1" x14ac:dyDescent="0.25">
      <c r="B457" s="37" t="s">
        <v>674</v>
      </c>
      <c r="C457" t="s">
        <v>675</v>
      </c>
      <c r="D457" t="s">
        <v>727</v>
      </c>
      <c r="E457" t="str">
        <f t="shared" si="7"/>
        <v>2.3</v>
      </c>
      <c r="F457" t="s">
        <v>101</v>
      </c>
      <c r="G457" s="42" t="s">
        <v>728</v>
      </c>
      <c r="H457" t="s">
        <v>729</v>
      </c>
      <c r="I457">
        <v>1</v>
      </c>
      <c r="J457">
        <v>0</v>
      </c>
      <c r="K457" s="44">
        <v>397320926</v>
      </c>
    </row>
    <row r="458" spans="2:11" hidden="1" x14ac:dyDescent="0.25">
      <c r="B458" s="37" t="s">
        <v>674</v>
      </c>
      <c r="C458" t="s">
        <v>675</v>
      </c>
      <c r="D458" t="s">
        <v>730</v>
      </c>
      <c r="E458" t="str">
        <f t="shared" si="7"/>
        <v>2.3</v>
      </c>
      <c r="F458" t="s">
        <v>101</v>
      </c>
      <c r="G458" s="42" t="s">
        <v>731</v>
      </c>
      <c r="H458" t="s">
        <v>75</v>
      </c>
      <c r="I458">
        <v>1</v>
      </c>
      <c r="J458">
        <v>0</v>
      </c>
      <c r="K458" s="44">
        <v>825000000</v>
      </c>
    </row>
    <row r="459" spans="2:11" hidden="1" x14ac:dyDescent="0.25">
      <c r="B459" s="37" t="s">
        <v>674</v>
      </c>
      <c r="C459" t="s">
        <v>675</v>
      </c>
      <c r="D459" t="s">
        <v>732</v>
      </c>
      <c r="E459" t="str">
        <f t="shared" si="7"/>
        <v>2.3</v>
      </c>
      <c r="F459" t="s">
        <v>101</v>
      </c>
      <c r="G459" s="42" t="s">
        <v>733</v>
      </c>
      <c r="H459" t="s">
        <v>75</v>
      </c>
      <c r="I459">
        <v>1</v>
      </c>
      <c r="J459">
        <v>0</v>
      </c>
      <c r="K459" s="44">
        <v>130000000</v>
      </c>
    </row>
    <row r="460" spans="2:11" hidden="1" x14ac:dyDescent="0.25">
      <c r="B460" s="37" t="s">
        <v>674</v>
      </c>
      <c r="C460" t="s">
        <v>675</v>
      </c>
      <c r="D460" t="s">
        <v>734</v>
      </c>
      <c r="E460" t="str">
        <f t="shared" si="7"/>
        <v>2.3</v>
      </c>
      <c r="F460" t="s">
        <v>101</v>
      </c>
      <c r="G460" s="42" t="s">
        <v>735</v>
      </c>
      <c r="H460" t="s">
        <v>75</v>
      </c>
      <c r="I460">
        <v>1</v>
      </c>
      <c r="J460">
        <v>0</v>
      </c>
      <c r="K460" s="44">
        <v>650000000</v>
      </c>
    </row>
    <row r="461" spans="2:11" hidden="1" x14ac:dyDescent="0.25">
      <c r="B461" s="37" t="s">
        <v>674</v>
      </c>
      <c r="C461" t="s">
        <v>675</v>
      </c>
      <c r="D461" t="s">
        <v>736</v>
      </c>
      <c r="E461" t="str">
        <f t="shared" si="7"/>
        <v>2.3</v>
      </c>
      <c r="F461" t="s">
        <v>101</v>
      </c>
      <c r="G461" s="42" t="s">
        <v>737</v>
      </c>
      <c r="H461" t="s">
        <v>75</v>
      </c>
      <c r="I461">
        <v>1</v>
      </c>
      <c r="J461">
        <v>0</v>
      </c>
      <c r="K461" s="44">
        <v>1042920000</v>
      </c>
    </row>
    <row r="462" spans="2:11" hidden="1" x14ac:dyDescent="0.25">
      <c r="B462" s="37" t="s">
        <v>674</v>
      </c>
      <c r="C462" t="s">
        <v>675</v>
      </c>
      <c r="D462" t="s">
        <v>736</v>
      </c>
      <c r="E462" t="str">
        <f t="shared" si="7"/>
        <v>2.3</v>
      </c>
      <c r="F462" t="s">
        <v>101</v>
      </c>
      <c r="G462" s="42" t="s">
        <v>737</v>
      </c>
      <c r="H462" t="s">
        <v>528</v>
      </c>
      <c r="I462">
        <v>1</v>
      </c>
      <c r="J462">
        <v>0</v>
      </c>
      <c r="K462" s="44">
        <v>1000000000</v>
      </c>
    </row>
    <row r="463" spans="2:11" hidden="1" x14ac:dyDescent="0.25">
      <c r="B463" s="37" t="s">
        <v>674</v>
      </c>
      <c r="C463" t="s">
        <v>675</v>
      </c>
      <c r="D463" t="s">
        <v>738</v>
      </c>
      <c r="E463" t="str">
        <f t="shared" si="7"/>
        <v>2.3</v>
      </c>
      <c r="F463" t="s">
        <v>101</v>
      </c>
      <c r="G463" s="42" t="s">
        <v>739</v>
      </c>
      <c r="H463" t="s">
        <v>75</v>
      </c>
      <c r="I463">
        <v>1</v>
      </c>
      <c r="J463">
        <v>0</v>
      </c>
      <c r="K463" s="44">
        <v>330000000</v>
      </c>
    </row>
    <row r="464" spans="2:11" hidden="1" x14ac:dyDescent="0.25">
      <c r="B464" s="37" t="s">
        <v>674</v>
      </c>
      <c r="C464" t="s">
        <v>675</v>
      </c>
      <c r="D464" t="s">
        <v>740</v>
      </c>
      <c r="E464" t="str">
        <f t="shared" si="7"/>
        <v>2.3</v>
      </c>
      <c r="F464" t="s">
        <v>101</v>
      </c>
      <c r="G464" s="42" t="s">
        <v>741</v>
      </c>
      <c r="H464" t="s">
        <v>75</v>
      </c>
      <c r="I464">
        <v>1</v>
      </c>
      <c r="J464">
        <v>0</v>
      </c>
      <c r="K464" s="44">
        <v>200000000</v>
      </c>
    </row>
    <row r="465" spans="2:11" hidden="1" x14ac:dyDescent="0.25">
      <c r="B465" s="37" t="s">
        <v>674</v>
      </c>
      <c r="C465" t="s">
        <v>675</v>
      </c>
      <c r="D465" t="s">
        <v>742</v>
      </c>
      <c r="E465" t="str">
        <f t="shared" si="7"/>
        <v>2.3</v>
      </c>
      <c r="F465" t="s">
        <v>101</v>
      </c>
      <c r="G465" s="42" t="s">
        <v>743</v>
      </c>
      <c r="H465" t="s">
        <v>75</v>
      </c>
      <c r="I465">
        <v>1</v>
      </c>
      <c r="J465">
        <v>0</v>
      </c>
      <c r="K465" s="44">
        <v>200000000</v>
      </c>
    </row>
    <row r="466" spans="2:11" hidden="1" x14ac:dyDescent="0.25">
      <c r="B466" s="37" t="s">
        <v>744</v>
      </c>
      <c r="C466" t="s">
        <v>745</v>
      </c>
      <c r="D466" t="s">
        <v>72</v>
      </c>
      <c r="E466" t="str">
        <f t="shared" si="7"/>
        <v>2.1</v>
      </c>
      <c r="F466" t="s">
        <v>73</v>
      </c>
      <c r="G466" s="42" t="s">
        <v>746</v>
      </c>
      <c r="H466" t="s">
        <v>75</v>
      </c>
      <c r="I466">
        <v>1</v>
      </c>
      <c r="J466">
        <v>0</v>
      </c>
      <c r="K466" s="44">
        <v>50000000</v>
      </c>
    </row>
    <row r="467" spans="2:11" hidden="1" x14ac:dyDescent="0.25">
      <c r="B467" t="s">
        <v>744</v>
      </c>
      <c r="C467" t="s">
        <v>745</v>
      </c>
      <c r="D467" t="s">
        <v>565</v>
      </c>
      <c r="E467" t="str">
        <f t="shared" si="7"/>
        <v>2.1</v>
      </c>
      <c r="F467" t="s">
        <v>73</v>
      </c>
      <c r="G467" t="s">
        <v>566</v>
      </c>
      <c r="H467" t="s">
        <v>75</v>
      </c>
      <c r="I467">
        <v>1</v>
      </c>
      <c r="J467">
        <v>0</v>
      </c>
      <c r="K467" s="44">
        <v>345056800</v>
      </c>
    </row>
    <row r="468" spans="2:11" hidden="1" x14ac:dyDescent="0.25">
      <c r="B468" t="s">
        <v>744</v>
      </c>
      <c r="C468" t="s">
        <v>745</v>
      </c>
      <c r="D468" t="s">
        <v>603</v>
      </c>
      <c r="E468" t="str">
        <f t="shared" si="7"/>
        <v>2.1</v>
      </c>
      <c r="F468" t="s">
        <v>73</v>
      </c>
      <c r="G468" t="s">
        <v>747</v>
      </c>
      <c r="H468" t="s">
        <v>75</v>
      </c>
      <c r="I468">
        <v>1</v>
      </c>
      <c r="J468">
        <v>0</v>
      </c>
      <c r="K468" s="44">
        <v>471000000</v>
      </c>
    </row>
    <row r="469" spans="2:11" hidden="1" x14ac:dyDescent="0.25">
      <c r="B469" t="s">
        <v>744</v>
      </c>
      <c r="C469" t="s">
        <v>745</v>
      </c>
      <c r="D469" t="s">
        <v>748</v>
      </c>
      <c r="E469" t="str">
        <f t="shared" si="7"/>
        <v>2.1</v>
      </c>
      <c r="F469" t="s">
        <v>73</v>
      </c>
      <c r="G469" t="s">
        <v>568</v>
      </c>
      <c r="H469" t="s">
        <v>75</v>
      </c>
      <c r="I469">
        <v>1</v>
      </c>
      <c r="J469">
        <v>0</v>
      </c>
      <c r="K469" s="44">
        <v>2500000000</v>
      </c>
    </row>
    <row r="470" spans="2:11" hidden="1" x14ac:dyDescent="0.25">
      <c r="B470" t="s">
        <v>744</v>
      </c>
      <c r="C470" t="s">
        <v>745</v>
      </c>
      <c r="D470" t="s">
        <v>463</v>
      </c>
      <c r="E470" t="str">
        <f t="shared" si="7"/>
        <v>2.1</v>
      </c>
      <c r="F470" t="s">
        <v>73</v>
      </c>
      <c r="G470" t="s">
        <v>749</v>
      </c>
      <c r="H470" t="s">
        <v>75</v>
      </c>
      <c r="I470">
        <v>1</v>
      </c>
      <c r="J470">
        <v>0</v>
      </c>
      <c r="K470" s="44">
        <v>100000000</v>
      </c>
    </row>
    <row r="471" spans="2:11" hidden="1" x14ac:dyDescent="0.25">
      <c r="B471" t="s">
        <v>744</v>
      </c>
      <c r="C471" t="s">
        <v>745</v>
      </c>
      <c r="D471" t="s">
        <v>750</v>
      </c>
      <c r="E471" t="str">
        <f t="shared" si="7"/>
        <v>2.3</v>
      </c>
      <c r="F471" t="s">
        <v>101</v>
      </c>
      <c r="G471" t="s">
        <v>751</v>
      </c>
      <c r="H471" t="s">
        <v>75</v>
      </c>
      <c r="I471">
        <v>1</v>
      </c>
      <c r="J471">
        <v>0</v>
      </c>
      <c r="K471" s="44">
        <v>1300000000</v>
      </c>
    </row>
    <row r="472" spans="2:11" hidden="1" x14ac:dyDescent="0.25">
      <c r="B472" s="37" t="s">
        <v>744</v>
      </c>
      <c r="C472" t="s">
        <v>745</v>
      </c>
      <c r="D472" t="s">
        <v>750</v>
      </c>
      <c r="E472" t="str">
        <f t="shared" si="7"/>
        <v>2.3</v>
      </c>
      <c r="F472" t="s">
        <v>101</v>
      </c>
      <c r="G472" t="s">
        <v>751</v>
      </c>
      <c r="H472" t="s">
        <v>752</v>
      </c>
      <c r="I472">
        <v>1</v>
      </c>
      <c r="J472">
        <v>0</v>
      </c>
      <c r="K472" s="44">
        <v>380525138</v>
      </c>
    </row>
    <row r="473" spans="2:11" hidden="1" x14ac:dyDescent="0.25">
      <c r="B473" s="37" t="s">
        <v>744</v>
      </c>
      <c r="C473" t="s">
        <v>745</v>
      </c>
      <c r="D473" t="s">
        <v>750</v>
      </c>
      <c r="E473" t="str">
        <f t="shared" si="7"/>
        <v>2.3</v>
      </c>
      <c r="F473" t="s">
        <v>101</v>
      </c>
      <c r="G473" t="s">
        <v>751</v>
      </c>
      <c r="H473" t="s">
        <v>753</v>
      </c>
      <c r="I473">
        <v>1</v>
      </c>
      <c r="J473">
        <v>0</v>
      </c>
      <c r="K473" s="44">
        <v>1</v>
      </c>
    </row>
    <row r="474" spans="2:11" hidden="1" x14ac:dyDescent="0.25">
      <c r="B474" s="38" t="s">
        <v>744</v>
      </c>
      <c r="C474" t="s">
        <v>745</v>
      </c>
      <c r="D474" s="39" t="s">
        <v>754</v>
      </c>
      <c r="E474" t="str">
        <f t="shared" si="7"/>
        <v>2.3</v>
      </c>
      <c r="F474" t="s">
        <v>101</v>
      </c>
      <c r="G474" s="39" t="s">
        <v>755</v>
      </c>
      <c r="H474" t="s">
        <v>75</v>
      </c>
      <c r="I474">
        <v>1</v>
      </c>
      <c r="J474">
        <v>0</v>
      </c>
      <c r="K474" s="45">
        <v>1450000000</v>
      </c>
    </row>
    <row r="475" spans="2:11" hidden="1" x14ac:dyDescent="0.25">
      <c r="B475" s="38" t="s">
        <v>744</v>
      </c>
      <c r="C475" t="s">
        <v>745</v>
      </c>
      <c r="D475" s="39" t="s">
        <v>756</v>
      </c>
      <c r="E475" t="str">
        <f t="shared" si="7"/>
        <v>2.3</v>
      </c>
      <c r="F475" t="s">
        <v>101</v>
      </c>
      <c r="G475" s="39" t="s">
        <v>757</v>
      </c>
      <c r="H475" s="39" t="s">
        <v>75</v>
      </c>
      <c r="I475">
        <v>1</v>
      </c>
      <c r="J475">
        <v>0</v>
      </c>
      <c r="K475" s="45">
        <v>775000000</v>
      </c>
    </row>
    <row r="476" spans="2:11" hidden="1" x14ac:dyDescent="0.25">
      <c r="B476" s="38" t="s">
        <v>744</v>
      </c>
      <c r="C476" t="s">
        <v>745</v>
      </c>
      <c r="D476" s="39" t="s">
        <v>756</v>
      </c>
      <c r="E476" t="str">
        <f t="shared" si="7"/>
        <v>2.3</v>
      </c>
      <c r="F476" t="s">
        <v>101</v>
      </c>
      <c r="G476" s="39" t="s">
        <v>757</v>
      </c>
      <c r="H476" s="39" t="s">
        <v>156</v>
      </c>
      <c r="I476">
        <v>1</v>
      </c>
      <c r="J476">
        <v>0</v>
      </c>
      <c r="K476" s="45">
        <v>50000000</v>
      </c>
    </row>
    <row r="477" spans="2:11" hidden="1" x14ac:dyDescent="0.25">
      <c r="B477" s="38" t="s">
        <v>744</v>
      </c>
      <c r="C477" t="s">
        <v>745</v>
      </c>
      <c r="D477" s="39" t="s">
        <v>270</v>
      </c>
      <c r="E477" t="str">
        <f t="shared" si="7"/>
        <v>2.3</v>
      </c>
      <c r="F477" t="s">
        <v>101</v>
      </c>
      <c r="G477" s="39" t="s">
        <v>271</v>
      </c>
      <c r="H477" t="s">
        <v>75</v>
      </c>
      <c r="I477">
        <v>1</v>
      </c>
      <c r="J477">
        <v>0</v>
      </c>
      <c r="K477" s="45">
        <v>7100000000</v>
      </c>
    </row>
    <row r="478" spans="2:11" hidden="1" x14ac:dyDescent="0.25">
      <c r="B478" s="37" t="s">
        <v>744</v>
      </c>
      <c r="C478" t="s">
        <v>745</v>
      </c>
      <c r="D478" t="s">
        <v>270</v>
      </c>
      <c r="E478" t="str">
        <f t="shared" si="7"/>
        <v>2.3</v>
      </c>
      <c r="F478" t="s">
        <v>101</v>
      </c>
      <c r="G478" t="s">
        <v>271</v>
      </c>
      <c r="H478" t="s">
        <v>156</v>
      </c>
      <c r="I478">
        <v>1</v>
      </c>
      <c r="J478">
        <v>0</v>
      </c>
      <c r="K478" s="44">
        <v>900000000</v>
      </c>
    </row>
    <row r="479" spans="2:11" hidden="1" x14ac:dyDescent="0.25">
      <c r="B479" s="37" t="s">
        <v>744</v>
      </c>
      <c r="C479" t="s">
        <v>745</v>
      </c>
      <c r="D479" t="s">
        <v>758</v>
      </c>
      <c r="E479" t="str">
        <f t="shared" si="7"/>
        <v>2.3</v>
      </c>
      <c r="F479" t="s">
        <v>101</v>
      </c>
      <c r="G479" t="s">
        <v>759</v>
      </c>
      <c r="H479" t="s">
        <v>75</v>
      </c>
      <c r="I479">
        <v>1</v>
      </c>
      <c r="J479">
        <v>0</v>
      </c>
      <c r="K479" s="44">
        <v>350000000</v>
      </c>
    </row>
    <row r="480" spans="2:11" hidden="1" x14ac:dyDescent="0.25">
      <c r="B480" s="37" t="s">
        <v>744</v>
      </c>
      <c r="C480" t="s">
        <v>745</v>
      </c>
      <c r="D480" t="s">
        <v>760</v>
      </c>
      <c r="E480" t="str">
        <f t="shared" si="7"/>
        <v>2.3</v>
      </c>
      <c r="F480" t="s">
        <v>101</v>
      </c>
      <c r="G480" s="42" t="s">
        <v>761</v>
      </c>
      <c r="H480" t="s">
        <v>156</v>
      </c>
      <c r="I480">
        <v>1</v>
      </c>
      <c r="J480">
        <v>0</v>
      </c>
      <c r="K480" s="44">
        <v>1</v>
      </c>
    </row>
    <row r="481" spans="2:11" hidden="1" x14ac:dyDescent="0.25">
      <c r="B481" s="37" t="s">
        <v>744</v>
      </c>
      <c r="C481" t="s">
        <v>745</v>
      </c>
      <c r="D481" t="s">
        <v>762</v>
      </c>
      <c r="E481" t="str">
        <f t="shared" si="7"/>
        <v>2.3</v>
      </c>
      <c r="F481" t="s">
        <v>101</v>
      </c>
      <c r="G481" s="42" t="s">
        <v>763</v>
      </c>
      <c r="H481" t="s">
        <v>75</v>
      </c>
      <c r="I481">
        <v>1</v>
      </c>
      <c r="J481">
        <v>0</v>
      </c>
      <c r="K481" s="44">
        <v>325000000</v>
      </c>
    </row>
    <row r="482" spans="2:11" hidden="1" x14ac:dyDescent="0.25">
      <c r="B482" s="37" t="s">
        <v>744</v>
      </c>
      <c r="C482" t="s">
        <v>745</v>
      </c>
      <c r="D482" t="s">
        <v>764</v>
      </c>
      <c r="E482" t="str">
        <f t="shared" si="7"/>
        <v>2.3</v>
      </c>
      <c r="F482" t="s">
        <v>101</v>
      </c>
      <c r="G482" s="42" t="s">
        <v>765</v>
      </c>
      <c r="H482" t="s">
        <v>156</v>
      </c>
      <c r="I482">
        <v>1</v>
      </c>
      <c r="J482">
        <v>0</v>
      </c>
      <c r="K482" s="44">
        <v>1</v>
      </c>
    </row>
    <row r="483" spans="2:11" hidden="1" x14ac:dyDescent="0.25">
      <c r="B483" s="37" t="s">
        <v>744</v>
      </c>
      <c r="C483" t="s">
        <v>745</v>
      </c>
      <c r="D483" t="s">
        <v>766</v>
      </c>
      <c r="E483" t="str">
        <f t="shared" si="7"/>
        <v>2.3</v>
      </c>
      <c r="F483" t="s">
        <v>101</v>
      </c>
      <c r="G483" s="42" t="s">
        <v>767</v>
      </c>
      <c r="H483" t="s">
        <v>75</v>
      </c>
      <c r="I483">
        <v>1</v>
      </c>
      <c r="J483">
        <v>0</v>
      </c>
      <c r="K483" s="44">
        <v>200000000</v>
      </c>
    </row>
    <row r="484" spans="2:11" hidden="1" x14ac:dyDescent="0.25">
      <c r="B484" s="37" t="s">
        <v>744</v>
      </c>
      <c r="C484" t="s">
        <v>745</v>
      </c>
      <c r="D484" t="s">
        <v>766</v>
      </c>
      <c r="E484" t="str">
        <f t="shared" si="7"/>
        <v>2.3</v>
      </c>
      <c r="F484" t="s">
        <v>101</v>
      </c>
      <c r="G484" s="42" t="s">
        <v>767</v>
      </c>
      <c r="H484" t="s">
        <v>156</v>
      </c>
      <c r="I484">
        <v>1</v>
      </c>
      <c r="J484">
        <v>0</v>
      </c>
      <c r="K484" s="44">
        <v>2300000000</v>
      </c>
    </row>
    <row r="485" spans="2:11" hidden="1" x14ac:dyDescent="0.25">
      <c r="B485" s="37" t="s">
        <v>744</v>
      </c>
      <c r="C485" t="s">
        <v>745</v>
      </c>
      <c r="D485" t="s">
        <v>768</v>
      </c>
      <c r="E485" t="str">
        <f t="shared" si="7"/>
        <v>2.3</v>
      </c>
      <c r="F485" t="s">
        <v>101</v>
      </c>
      <c r="G485" s="42" t="s">
        <v>769</v>
      </c>
      <c r="H485" t="s">
        <v>75</v>
      </c>
      <c r="I485">
        <v>1</v>
      </c>
      <c r="J485">
        <v>0</v>
      </c>
      <c r="K485" s="44">
        <v>300000000</v>
      </c>
    </row>
    <row r="486" spans="2:11" hidden="1" x14ac:dyDescent="0.25">
      <c r="B486" s="37" t="s">
        <v>744</v>
      </c>
      <c r="C486" t="s">
        <v>745</v>
      </c>
      <c r="D486" t="s">
        <v>768</v>
      </c>
      <c r="E486" t="str">
        <f t="shared" si="7"/>
        <v>2.3</v>
      </c>
      <c r="F486" t="s">
        <v>101</v>
      </c>
      <c r="G486" s="42" t="s">
        <v>769</v>
      </c>
      <c r="H486" t="s">
        <v>156</v>
      </c>
      <c r="I486">
        <v>1</v>
      </c>
      <c r="J486">
        <v>0</v>
      </c>
      <c r="K486" s="44">
        <v>2200000000</v>
      </c>
    </row>
    <row r="487" spans="2:11" hidden="1" x14ac:dyDescent="0.25">
      <c r="B487" s="37" t="s">
        <v>744</v>
      </c>
      <c r="C487" t="s">
        <v>745</v>
      </c>
      <c r="D487" t="s">
        <v>770</v>
      </c>
      <c r="E487" t="str">
        <f t="shared" si="7"/>
        <v>2.3</v>
      </c>
      <c r="F487" t="s">
        <v>101</v>
      </c>
      <c r="G487" s="42" t="s">
        <v>771</v>
      </c>
      <c r="H487" t="s">
        <v>156</v>
      </c>
      <c r="I487">
        <v>1</v>
      </c>
      <c r="J487">
        <v>0</v>
      </c>
      <c r="K487" s="44">
        <v>800000000</v>
      </c>
    </row>
    <row r="488" spans="2:11" hidden="1" x14ac:dyDescent="0.25">
      <c r="B488" s="37" t="s">
        <v>744</v>
      </c>
      <c r="C488" t="s">
        <v>745</v>
      </c>
      <c r="D488" t="s">
        <v>772</v>
      </c>
      <c r="E488" t="str">
        <f t="shared" si="7"/>
        <v>2.3</v>
      </c>
      <c r="F488" t="s">
        <v>101</v>
      </c>
      <c r="G488" s="42" t="s">
        <v>773</v>
      </c>
      <c r="H488" t="s">
        <v>156</v>
      </c>
      <c r="I488">
        <v>1</v>
      </c>
      <c r="J488">
        <v>0</v>
      </c>
      <c r="K488" s="44">
        <v>2500000000</v>
      </c>
    </row>
    <row r="489" spans="2:11" hidden="1" x14ac:dyDescent="0.25">
      <c r="B489" s="37" t="s">
        <v>744</v>
      </c>
      <c r="C489" t="s">
        <v>745</v>
      </c>
      <c r="D489" t="s">
        <v>774</v>
      </c>
      <c r="E489" t="str">
        <f t="shared" si="7"/>
        <v>2.3</v>
      </c>
      <c r="F489" t="s">
        <v>101</v>
      </c>
      <c r="G489" s="42" t="s">
        <v>775</v>
      </c>
      <c r="H489" t="s">
        <v>75</v>
      </c>
      <c r="I489">
        <v>1</v>
      </c>
      <c r="J489">
        <v>0</v>
      </c>
      <c r="K489" s="44">
        <v>400000000</v>
      </c>
    </row>
    <row r="490" spans="2:11" hidden="1" x14ac:dyDescent="0.25">
      <c r="B490" s="37" t="s">
        <v>744</v>
      </c>
      <c r="C490" t="s">
        <v>745</v>
      </c>
      <c r="D490" t="s">
        <v>776</v>
      </c>
      <c r="E490" t="str">
        <f t="shared" si="7"/>
        <v>2.3</v>
      </c>
      <c r="F490" t="s">
        <v>101</v>
      </c>
      <c r="G490" s="42" t="s">
        <v>777</v>
      </c>
      <c r="H490" t="s">
        <v>75</v>
      </c>
      <c r="I490">
        <v>1</v>
      </c>
      <c r="J490">
        <v>0</v>
      </c>
      <c r="K490" s="44">
        <v>1000000000</v>
      </c>
    </row>
    <row r="491" spans="2:11" hidden="1" x14ac:dyDescent="0.25">
      <c r="B491" s="37" t="s">
        <v>744</v>
      </c>
      <c r="C491" t="s">
        <v>745</v>
      </c>
      <c r="D491" t="s">
        <v>776</v>
      </c>
      <c r="E491" t="str">
        <f t="shared" si="7"/>
        <v>2.3</v>
      </c>
      <c r="F491" t="s">
        <v>101</v>
      </c>
      <c r="G491" s="42" t="s">
        <v>777</v>
      </c>
      <c r="H491" t="s">
        <v>156</v>
      </c>
      <c r="I491">
        <v>1</v>
      </c>
      <c r="J491">
        <v>0</v>
      </c>
      <c r="K491" s="44">
        <v>700000000</v>
      </c>
    </row>
    <row r="492" spans="2:11" hidden="1" x14ac:dyDescent="0.25">
      <c r="B492" s="37" t="s">
        <v>744</v>
      </c>
      <c r="C492" t="s">
        <v>745</v>
      </c>
      <c r="D492" t="s">
        <v>778</v>
      </c>
      <c r="E492" t="str">
        <f t="shared" si="7"/>
        <v>2.3</v>
      </c>
      <c r="F492" t="s">
        <v>101</v>
      </c>
      <c r="G492" s="42" t="s">
        <v>779</v>
      </c>
      <c r="H492" t="s">
        <v>75</v>
      </c>
      <c r="I492">
        <v>1</v>
      </c>
      <c r="J492">
        <v>0</v>
      </c>
      <c r="K492" s="44">
        <v>400000000</v>
      </c>
    </row>
    <row r="493" spans="2:11" hidden="1" x14ac:dyDescent="0.25">
      <c r="B493" s="37" t="s">
        <v>744</v>
      </c>
      <c r="C493" t="s">
        <v>745</v>
      </c>
      <c r="D493" t="s">
        <v>778</v>
      </c>
      <c r="E493" t="str">
        <f t="shared" si="7"/>
        <v>2.3</v>
      </c>
      <c r="F493" t="s">
        <v>101</v>
      </c>
      <c r="G493" s="42" t="s">
        <v>779</v>
      </c>
      <c r="H493" t="s">
        <v>156</v>
      </c>
      <c r="I493">
        <v>1</v>
      </c>
      <c r="J493">
        <v>0</v>
      </c>
      <c r="K493" s="44">
        <v>400000000</v>
      </c>
    </row>
    <row r="494" spans="2:11" hidden="1" x14ac:dyDescent="0.25">
      <c r="B494" s="37" t="s">
        <v>744</v>
      </c>
      <c r="C494" t="s">
        <v>745</v>
      </c>
      <c r="D494" t="s">
        <v>780</v>
      </c>
      <c r="E494" t="str">
        <f t="shared" si="7"/>
        <v>2.3</v>
      </c>
      <c r="F494" t="s">
        <v>101</v>
      </c>
      <c r="G494" s="42" t="s">
        <v>781</v>
      </c>
      <c r="H494" t="s">
        <v>75</v>
      </c>
      <c r="I494">
        <v>1</v>
      </c>
      <c r="J494">
        <v>0</v>
      </c>
      <c r="K494" s="44">
        <v>1200000000</v>
      </c>
    </row>
    <row r="495" spans="2:11" hidden="1" x14ac:dyDescent="0.25">
      <c r="B495" s="37" t="s">
        <v>744</v>
      </c>
      <c r="C495" t="s">
        <v>745</v>
      </c>
      <c r="D495" t="s">
        <v>780</v>
      </c>
      <c r="E495" t="str">
        <f t="shared" si="7"/>
        <v>2.3</v>
      </c>
      <c r="F495" t="s">
        <v>101</v>
      </c>
      <c r="G495" s="42" t="s">
        <v>781</v>
      </c>
      <c r="H495" t="s">
        <v>156</v>
      </c>
      <c r="I495">
        <v>1</v>
      </c>
      <c r="J495">
        <v>0</v>
      </c>
      <c r="K495" s="44">
        <v>449999998</v>
      </c>
    </row>
    <row r="496" spans="2:11" hidden="1" x14ac:dyDescent="0.25">
      <c r="B496" s="37" t="s">
        <v>744</v>
      </c>
      <c r="C496" t="s">
        <v>745</v>
      </c>
      <c r="D496" t="s">
        <v>782</v>
      </c>
      <c r="E496" t="str">
        <f t="shared" si="7"/>
        <v>2.3</v>
      </c>
      <c r="F496" t="s">
        <v>101</v>
      </c>
      <c r="G496" s="42" t="s">
        <v>783</v>
      </c>
      <c r="H496" t="s">
        <v>75</v>
      </c>
      <c r="I496">
        <v>1</v>
      </c>
      <c r="J496">
        <v>0</v>
      </c>
      <c r="K496" s="44">
        <v>100000000</v>
      </c>
    </row>
    <row r="497" spans="2:11" hidden="1" x14ac:dyDescent="0.25">
      <c r="B497" s="37" t="s">
        <v>744</v>
      </c>
      <c r="C497" t="s">
        <v>745</v>
      </c>
      <c r="D497" t="s">
        <v>782</v>
      </c>
      <c r="E497" t="str">
        <f t="shared" si="7"/>
        <v>2.3</v>
      </c>
      <c r="F497" t="s">
        <v>101</v>
      </c>
      <c r="G497" s="42" t="s">
        <v>783</v>
      </c>
      <c r="H497" t="s">
        <v>156</v>
      </c>
      <c r="I497">
        <v>1</v>
      </c>
      <c r="J497">
        <v>0</v>
      </c>
      <c r="K497" s="44">
        <v>1550000000</v>
      </c>
    </row>
    <row r="498" spans="2:11" hidden="1" x14ac:dyDescent="0.25">
      <c r="B498" t="s">
        <v>744</v>
      </c>
      <c r="C498" t="s">
        <v>745</v>
      </c>
      <c r="D498" t="s">
        <v>784</v>
      </c>
      <c r="E498" t="str">
        <f t="shared" si="7"/>
        <v>2.3</v>
      </c>
      <c r="F498" t="s">
        <v>101</v>
      </c>
      <c r="G498" t="s">
        <v>785</v>
      </c>
      <c r="H498" t="s">
        <v>75</v>
      </c>
      <c r="I498">
        <v>1</v>
      </c>
      <c r="J498">
        <v>0</v>
      </c>
      <c r="K498" s="44">
        <v>400000000</v>
      </c>
    </row>
    <row r="499" spans="2:11" hidden="1" x14ac:dyDescent="0.25">
      <c r="B499" t="s">
        <v>744</v>
      </c>
      <c r="C499" t="s">
        <v>745</v>
      </c>
      <c r="D499" t="s">
        <v>786</v>
      </c>
      <c r="E499" t="str">
        <f t="shared" si="7"/>
        <v>2.3</v>
      </c>
      <c r="F499" t="s">
        <v>101</v>
      </c>
      <c r="G499" t="s">
        <v>787</v>
      </c>
      <c r="H499" t="s">
        <v>75</v>
      </c>
      <c r="I499">
        <v>1</v>
      </c>
      <c r="J499">
        <v>0</v>
      </c>
      <c r="K499" s="44">
        <v>950000000</v>
      </c>
    </row>
    <row r="500" spans="2:11" hidden="1" x14ac:dyDescent="0.25">
      <c r="B500" t="s">
        <v>744</v>
      </c>
      <c r="C500" t="s">
        <v>745</v>
      </c>
      <c r="D500" t="s">
        <v>786</v>
      </c>
      <c r="E500" t="str">
        <f t="shared" si="7"/>
        <v>2.3</v>
      </c>
      <c r="F500" t="s">
        <v>101</v>
      </c>
      <c r="G500" t="s">
        <v>787</v>
      </c>
      <c r="H500" t="s">
        <v>156</v>
      </c>
      <c r="I500">
        <v>1</v>
      </c>
      <c r="J500">
        <v>0</v>
      </c>
      <c r="K500" s="44">
        <v>50000000</v>
      </c>
    </row>
    <row r="501" spans="2:11" hidden="1" x14ac:dyDescent="0.25">
      <c r="B501" t="s">
        <v>744</v>
      </c>
      <c r="C501" t="s">
        <v>745</v>
      </c>
      <c r="D501" t="s">
        <v>788</v>
      </c>
      <c r="E501" t="str">
        <f t="shared" si="7"/>
        <v>2.3</v>
      </c>
      <c r="F501" t="s">
        <v>101</v>
      </c>
      <c r="G501" t="s">
        <v>789</v>
      </c>
      <c r="H501" t="s">
        <v>75</v>
      </c>
      <c r="I501">
        <v>1</v>
      </c>
      <c r="J501">
        <v>0</v>
      </c>
      <c r="K501" s="44">
        <v>2100000000</v>
      </c>
    </row>
    <row r="502" spans="2:11" hidden="1" x14ac:dyDescent="0.25">
      <c r="B502" t="s">
        <v>744</v>
      </c>
      <c r="C502" t="s">
        <v>745</v>
      </c>
      <c r="D502" t="s">
        <v>790</v>
      </c>
      <c r="E502" t="str">
        <f t="shared" si="7"/>
        <v>2.3</v>
      </c>
      <c r="F502" t="s">
        <v>101</v>
      </c>
      <c r="G502" t="s">
        <v>791</v>
      </c>
      <c r="H502" t="s">
        <v>75</v>
      </c>
      <c r="I502">
        <v>1</v>
      </c>
      <c r="J502">
        <v>0</v>
      </c>
      <c r="K502" s="44">
        <v>1100000000</v>
      </c>
    </row>
    <row r="503" spans="2:11" hidden="1" x14ac:dyDescent="0.25">
      <c r="B503" t="s">
        <v>792</v>
      </c>
      <c r="C503" t="s">
        <v>793</v>
      </c>
      <c r="D503" t="s">
        <v>298</v>
      </c>
      <c r="E503" t="str">
        <f t="shared" si="7"/>
        <v>2.1</v>
      </c>
      <c r="F503" t="s">
        <v>73</v>
      </c>
      <c r="G503" t="s">
        <v>299</v>
      </c>
      <c r="H503" t="s">
        <v>75</v>
      </c>
      <c r="I503">
        <v>1</v>
      </c>
      <c r="J503">
        <v>0</v>
      </c>
      <c r="K503" s="44">
        <v>12430247807</v>
      </c>
    </row>
    <row r="504" spans="2:11" hidden="1" x14ac:dyDescent="0.25">
      <c r="B504" t="s">
        <v>792</v>
      </c>
      <c r="C504" t="s">
        <v>793</v>
      </c>
      <c r="D504" t="s">
        <v>303</v>
      </c>
      <c r="E504" t="str">
        <f t="shared" si="7"/>
        <v>2.1</v>
      </c>
      <c r="F504" t="s">
        <v>73</v>
      </c>
      <c r="G504" t="s">
        <v>304</v>
      </c>
      <c r="H504" t="s">
        <v>75</v>
      </c>
      <c r="I504">
        <v>1</v>
      </c>
      <c r="J504">
        <v>0</v>
      </c>
      <c r="K504" s="44">
        <v>454998427</v>
      </c>
    </row>
    <row r="505" spans="2:11" hidden="1" x14ac:dyDescent="0.25">
      <c r="B505" t="s">
        <v>792</v>
      </c>
      <c r="C505" t="s">
        <v>793</v>
      </c>
      <c r="D505" t="s">
        <v>307</v>
      </c>
      <c r="E505" t="str">
        <f t="shared" si="7"/>
        <v>2.1</v>
      </c>
      <c r="F505" t="s">
        <v>73</v>
      </c>
      <c r="G505" t="s">
        <v>308</v>
      </c>
      <c r="H505" t="s">
        <v>75</v>
      </c>
      <c r="I505">
        <v>1</v>
      </c>
      <c r="J505">
        <v>0</v>
      </c>
      <c r="K505" s="44">
        <v>2574031</v>
      </c>
    </row>
    <row r="506" spans="2:11" hidden="1" x14ac:dyDescent="0.25">
      <c r="B506" t="s">
        <v>792</v>
      </c>
      <c r="C506" t="s">
        <v>793</v>
      </c>
      <c r="D506" t="s">
        <v>311</v>
      </c>
      <c r="E506" t="str">
        <f t="shared" si="7"/>
        <v>2.1</v>
      </c>
      <c r="F506" t="s">
        <v>73</v>
      </c>
      <c r="G506" t="s">
        <v>312</v>
      </c>
      <c r="H506" t="s">
        <v>75</v>
      </c>
      <c r="I506">
        <v>1</v>
      </c>
      <c r="J506">
        <v>0</v>
      </c>
      <c r="K506" s="44">
        <v>4510080</v>
      </c>
    </row>
    <row r="507" spans="2:11" hidden="1" x14ac:dyDescent="0.25">
      <c r="B507" t="s">
        <v>792</v>
      </c>
      <c r="C507" t="s">
        <v>793</v>
      </c>
      <c r="D507" t="s">
        <v>315</v>
      </c>
      <c r="E507" t="str">
        <f t="shared" si="7"/>
        <v>2.1</v>
      </c>
      <c r="F507" t="s">
        <v>73</v>
      </c>
      <c r="G507" t="s">
        <v>316</v>
      </c>
      <c r="H507" t="s">
        <v>75</v>
      </c>
      <c r="I507">
        <v>1</v>
      </c>
      <c r="J507">
        <v>0</v>
      </c>
      <c r="K507" s="44">
        <v>533362943</v>
      </c>
    </row>
    <row r="508" spans="2:11" hidden="1" x14ac:dyDescent="0.25">
      <c r="B508" t="s">
        <v>792</v>
      </c>
      <c r="C508" t="s">
        <v>793</v>
      </c>
      <c r="D508" t="s">
        <v>317</v>
      </c>
      <c r="E508" t="str">
        <f t="shared" si="7"/>
        <v>2.1</v>
      </c>
      <c r="F508" t="s">
        <v>73</v>
      </c>
      <c r="G508" t="s">
        <v>318</v>
      </c>
      <c r="H508" t="s">
        <v>75</v>
      </c>
      <c r="I508">
        <v>1</v>
      </c>
      <c r="J508">
        <v>0</v>
      </c>
      <c r="K508" s="44">
        <v>363378712</v>
      </c>
    </row>
    <row r="509" spans="2:11" hidden="1" x14ac:dyDescent="0.25">
      <c r="B509" t="s">
        <v>792</v>
      </c>
      <c r="C509" t="s">
        <v>793</v>
      </c>
      <c r="D509" t="s">
        <v>319</v>
      </c>
      <c r="E509" t="str">
        <f t="shared" si="7"/>
        <v>2.1</v>
      </c>
      <c r="F509" t="s">
        <v>73</v>
      </c>
      <c r="G509" t="s">
        <v>320</v>
      </c>
      <c r="H509" t="s">
        <v>75</v>
      </c>
      <c r="I509">
        <v>1</v>
      </c>
      <c r="J509">
        <v>0</v>
      </c>
      <c r="K509" s="44">
        <v>1203770432</v>
      </c>
    </row>
    <row r="510" spans="2:11" hidden="1" x14ac:dyDescent="0.25">
      <c r="B510" t="s">
        <v>792</v>
      </c>
      <c r="C510" t="s">
        <v>793</v>
      </c>
      <c r="D510" t="s">
        <v>322</v>
      </c>
      <c r="E510" t="str">
        <f t="shared" si="7"/>
        <v>2.1</v>
      </c>
      <c r="F510" t="s">
        <v>73</v>
      </c>
      <c r="G510" t="s">
        <v>323</v>
      </c>
      <c r="H510" t="s">
        <v>75</v>
      </c>
      <c r="I510">
        <v>1</v>
      </c>
      <c r="J510">
        <v>0</v>
      </c>
      <c r="K510" s="44">
        <v>1111172716</v>
      </c>
    </row>
    <row r="511" spans="2:11" hidden="1" x14ac:dyDescent="0.25">
      <c r="B511" t="s">
        <v>792</v>
      </c>
      <c r="C511" t="s">
        <v>793</v>
      </c>
      <c r="D511" t="s">
        <v>324</v>
      </c>
      <c r="E511" t="str">
        <f t="shared" si="7"/>
        <v>2.1</v>
      </c>
      <c r="F511" t="s">
        <v>73</v>
      </c>
      <c r="G511" t="s">
        <v>325</v>
      </c>
      <c r="H511" t="s">
        <v>75</v>
      </c>
      <c r="I511">
        <v>1</v>
      </c>
      <c r="J511">
        <v>0</v>
      </c>
      <c r="K511" s="44">
        <v>2262000</v>
      </c>
    </row>
    <row r="512" spans="2:11" hidden="1" x14ac:dyDescent="0.25">
      <c r="B512" t="s">
        <v>792</v>
      </c>
      <c r="C512" t="s">
        <v>793</v>
      </c>
      <c r="D512" t="s">
        <v>326</v>
      </c>
      <c r="E512" t="str">
        <f t="shared" si="7"/>
        <v>2.1</v>
      </c>
      <c r="F512" t="s">
        <v>73</v>
      </c>
      <c r="G512" t="s">
        <v>327</v>
      </c>
      <c r="H512" t="s">
        <v>75</v>
      </c>
      <c r="I512">
        <v>1</v>
      </c>
      <c r="J512">
        <v>0</v>
      </c>
      <c r="K512" s="44">
        <v>1536230891</v>
      </c>
    </row>
    <row r="513" spans="2:11" hidden="1" x14ac:dyDescent="0.25">
      <c r="B513" t="s">
        <v>792</v>
      </c>
      <c r="C513" t="s">
        <v>793</v>
      </c>
      <c r="D513" t="s">
        <v>328</v>
      </c>
      <c r="E513" t="str">
        <f t="shared" si="7"/>
        <v>2.1</v>
      </c>
      <c r="F513" t="s">
        <v>73</v>
      </c>
      <c r="G513" t="s">
        <v>329</v>
      </c>
      <c r="H513" t="s">
        <v>75</v>
      </c>
      <c r="I513">
        <v>1</v>
      </c>
      <c r="J513">
        <v>0</v>
      </c>
      <c r="K513" s="44">
        <v>1088163547</v>
      </c>
    </row>
    <row r="514" spans="2:11" hidden="1" x14ac:dyDescent="0.25">
      <c r="B514" t="s">
        <v>792</v>
      </c>
      <c r="C514" t="s">
        <v>793</v>
      </c>
      <c r="D514" t="s">
        <v>330</v>
      </c>
      <c r="E514" t="str">
        <f t="shared" si="7"/>
        <v>2.1</v>
      </c>
      <c r="F514" t="s">
        <v>73</v>
      </c>
      <c r="G514" t="s">
        <v>331</v>
      </c>
      <c r="H514" t="s">
        <v>75</v>
      </c>
      <c r="I514">
        <v>1</v>
      </c>
      <c r="J514">
        <v>0</v>
      </c>
      <c r="K514" s="44">
        <v>1578469226</v>
      </c>
    </row>
    <row r="515" spans="2:11" hidden="1" x14ac:dyDescent="0.25">
      <c r="B515" t="s">
        <v>792</v>
      </c>
      <c r="C515" t="s">
        <v>793</v>
      </c>
      <c r="D515" t="s">
        <v>332</v>
      </c>
      <c r="E515" t="str">
        <f t="shared" ref="E515:E578" si="8">+LEFT(D515,3)</f>
        <v>2.1</v>
      </c>
      <c r="F515" t="s">
        <v>73</v>
      </c>
      <c r="G515" t="s">
        <v>333</v>
      </c>
      <c r="H515" t="s">
        <v>75</v>
      </c>
      <c r="I515">
        <v>1</v>
      </c>
      <c r="J515">
        <v>0</v>
      </c>
      <c r="K515" s="44">
        <v>573339385</v>
      </c>
    </row>
    <row r="516" spans="2:11" hidden="1" x14ac:dyDescent="0.25">
      <c r="B516" t="s">
        <v>792</v>
      </c>
      <c r="C516" t="s">
        <v>793</v>
      </c>
      <c r="D516" t="s">
        <v>334</v>
      </c>
      <c r="E516" t="str">
        <f t="shared" si="8"/>
        <v>2.1</v>
      </c>
      <c r="F516" t="s">
        <v>73</v>
      </c>
      <c r="G516" t="s">
        <v>335</v>
      </c>
      <c r="H516" t="s">
        <v>75</v>
      </c>
      <c r="I516">
        <v>1</v>
      </c>
      <c r="J516">
        <v>0</v>
      </c>
      <c r="K516" s="44">
        <v>73588126</v>
      </c>
    </row>
    <row r="517" spans="2:11" hidden="1" x14ac:dyDescent="0.25">
      <c r="B517" t="s">
        <v>792</v>
      </c>
      <c r="C517" t="s">
        <v>793</v>
      </c>
      <c r="D517" t="s">
        <v>338</v>
      </c>
      <c r="E517" t="str">
        <f t="shared" si="8"/>
        <v>2.1</v>
      </c>
      <c r="F517" t="s">
        <v>73</v>
      </c>
      <c r="G517" t="s">
        <v>339</v>
      </c>
      <c r="H517" t="s">
        <v>75</v>
      </c>
      <c r="I517">
        <v>1</v>
      </c>
      <c r="J517">
        <v>0</v>
      </c>
      <c r="K517" s="44">
        <v>430004539</v>
      </c>
    </row>
    <row r="518" spans="2:11" hidden="1" x14ac:dyDescent="0.25">
      <c r="B518" t="s">
        <v>792</v>
      </c>
      <c r="C518" t="s">
        <v>793</v>
      </c>
      <c r="D518" t="s">
        <v>340</v>
      </c>
      <c r="E518" t="str">
        <f t="shared" si="8"/>
        <v>2.1</v>
      </c>
      <c r="F518" t="s">
        <v>73</v>
      </c>
      <c r="G518" t="s">
        <v>341</v>
      </c>
      <c r="H518" t="s">
        <v>75</v>
      </c>
      <c r="I518">
        <v>1</v>
      </c>
      <c r="J518">
        <v>0</v>
      </c>
      <c r="K518" s="44">
        <v>71667423</v>
      </c>
    </row>
    <row r="519" spans="2:11" hidden="1" x14ac:dyDescent="0.25">
      <c r="B519" t="s">
        <v>792</v>
      </c>
      <c r="C519" t="s">
        <v>793</v>
      </c>
      <c r="D519" t="s">
        <v>342</v>
      </c>
      <c r="E519" t="str">
        <f t="shared" si="8"/>
        <v>2.1</v>
      </c>
      <c r="F519" t="s">
        <v>73</v>
      </c>
      <c r="G519" t="s">
        <v>343</v>
      </c>
      <c r="H519" t="s">
        <v>75</v>
      </c>
      <c r="I519">
        <v>1</v>
      </c>
      <c r="J519">
        <v>0</v>
      </c>
      <c r="K519" s="44">
        <v>71667423</v>
      </c>
    </row>
    <row r="520" spans="2:11" hidden="1" x14ac:dyDescent="0.25">
      <c r="B520" t="s">
        <v>792</v>
      </c>
      <c r="C520" t="s">
        <v>793</v>
      </c>
      <c r="D520" t="s">
        <v>344</v>
      </c>
      <c r="E520" t="str">
        <f t="shared" si="8"/>
        <v>2.1</v>
      </c>
      <c r="F520" t="s">
        <v>73</v>
      </c>
      <c r="G520" t="s">
        <v>345</v>
      </c>
      <c r="H520" t="s">
        <v>75</v>
      </c>
      <c r="I520">
        <v>1</v>
      </c>
      <c r="J520">
        <v>0</v>
      </c>
      <c r="K520" s="44">
        <v>143334846</v>
      </c>
    </row>
    <row r="521" spans="2:11" hidden="1" x14ac:dyDescent="0.25">
      <c r="B521" t="s">
        <v>792</v>
      </c>
      <c r="C521" t="s">
        <v>793</v>
      </c>
      <c r="D521" t="s">
        <v>346</v>
      </c>
      <c r="E521" t="str">
        <f t="shared" si="8"/>
        <v>2.1</v>
      </c>
      <c r="F521" t="s">
        <v>73</v>
      </c>
      <c r="G521" t="s">
        <v>347</v>
      </c>
      <c r="H521" t="s">
        <v>75</v>
      </c>
      <c r="I521">
        <v>1</v>
      </c>
      <c r="J521">
        <v>0</v>
      </c>
      <c r="K521" s="44">
        <v>1703798165</v>
      </c>
    </row>
    <row r="522" spans="2:11" hidden="1" x14ac:dyDescent="0.25">
      <c r="B522" t="s">
        <v>792</v>
      </c>
      <c r="C522" t="s">
        <v>793</v>
      </c>
      <c r="D522" t="s">
        <v>349</v>
      </c>
      <c r="E522" t="str">
        <f t="shared" si="8"/>
        <v>2.1</v>
      </c>
      <c r="F522" t="s">
        <v>73</v>
      </c>
      <c r="G522" t="s">
        <v>350</v>
      </c>
      <c r="H522" t="s">
        <v>75</v>
      </c>
      <c r="I522">
        <v>1</v>
      </c>
      <c r="J522">
        <v>0</v>
      </c>
      <c r="K522" s="44">
        <v>138113807</v>
      </c>
    </row>
    <row r="523" spans="2:11" hidden="1" x14ac:dyDescent="0.25">
      <c r="B523" t="s">
        <v>792</v>
      </c>
      <c r="C523" t="s">
        <v>793</v>
      </c>
      <c r="D523" t="s">
        <v>794</v>
      </c>
      <c r="E523" t="str">
        <f t="shared" si="8"/>
        <v>2.1</v>
      </c>
      <c r="F523" t="s">
        <v>73</v>
      </c>
      <c r="G523" t="s">
        <v>362</v>
      </c>
      <c r="H523" t="s">
        <v>75</v>
      </c>
      <c r="I523">
        <v>1</v>
      </c>
      <c r="J523">
        <v>0</v>
      </c>
      <c r="K523" s="44">
        <v>2262000</v>
      </c>
    </row>
    <row r="524" spans="2:11" hidden="1" x14ac:dyDescent="0.25">
      <c r="B524" t="s">
        <v>792</v>
      </c>
      <c r="C524" t="s">
        <v>793</v>
      </c>
      <c r="D524" t="s">
        <v>795</v>
      </c>
      <c r="E524" t="str">
        <f t="shared" si="8"/>
        <v>2.1</v>
      </c>
      <c r="F524" t="s">
        <v>73</v>
      </c>
      <c r="G524" t="s">
        <v>364</v>
      </c>
      <c r="H524" t="s">
        <v>75</v>
      </c>
      <c r="I524">
        <v>1</v>
      </c>
      <c r="J524">
        <v>0</v>
      </c>
      <c r="K524" s="44">
        <v>370381070</v>
      </c>
    </row>
    <row r="525" spans="2:11" hidden="1" x14ac:dyDescent="0.25">
      <c r="B525" t="s">
        <v>792</v>
      </c>
      <c r="C525" t="s">
        <v>793</v>
      </c>
      <c r="D525" t="s">
        <v>372</v>
      </c>
      <c r="E525" t="str">
        <f t="shared" si="8"/>
        <v>2.1</v>
      </c>
      <c r="F525" t="s">
        <v>73</v>
      </c>
      <c r="G525" t="s">
        <v>373</v>
      </c>
      <c r="H525" t="s">
        <v>75</v>
      </c>
      <c r="I525">
        <v>1</v>
      </c>
      <c r="J525">
        <v>0</v>
      </c>
      <c r="K525" s="44">
        <v>82940000</v>
      </c>
    </row>
    <row r="526" spans="2:11" hidden="1" x14ac:dyDescent="0.25">
      <c r="B526" t="s">
        <v>792</v>
      </c>
      <c r="C526" t="s">
        <v>793</v>
      </c>
      <c r="D526" t="s">
        <v>236</v>
      </c>
      <c r="E526" t="str">
        <f t="shared" si="8"/>
        <v>2.1</v>
      </c>
      <c r="F526" t="s">
        <v>73</v>
      </c>
      <c r="G526" t="s">
        <v>376</v>
      </c>
      <c r="H526" t="s">
        <v>75</v>
      </c>
      <c r="I526">
        <v>1</v>
      </c>
      <c r="J526">
        <v>0</v>
      </c>
      <c r="K526" s="44">
        <v>15000000</v>
      </c>
    </row>
    <row r="527" spans="2:11" hidden="1" x14ac:dyDescent="0.25">
      <c r="B527" t="s">
        <v>792</v>
      </c>
      <c r="C527" t="s">
        <v>793</v>
      </c>
      <c r="D527" t="s">
        <v>72</v>
      </c>
      <c r="E527" t="str">
        <f t="shared" si="8"/>
        <v>2.1</v>
      </c>
      <c r="F527" t="s">
        <v>73</v>
      </c>
      <c r="G527" t="s">
        <v>74</v>
      </c>
      <c r="H527" t="s">
        <v>75</v>
      </c>
      <c r="I527">
        <v>1</v>
      </c>
      <c r="J527">
        <v>0</v>
      </c>
      <c r="K527" s="44">
        <v>20000000</v>
      </c>
    </row>
    <row r="528" spans="2:11" hidden="1" x14ac:dyDescent="0.25">
      <c r="B528" t="s">
        <v>792</v>
      </c>
      <c r="C528" t="s">
        <v>793</v>
      </c>
      <c r="D528" t="s">
        <v>796</v>
      </c>
      <c r="E528" t="str">
        <f t="shared" si="8"/>
        <v>2.1</v>
      </c>
      <c r="F528" t="s">
        <v>73</v>
      </c>
      <c r="G528" t="s">
        <v>797</v>
      </c>
      <c r="H528" t="s">
        <v>75</v>
      </c>
      <c r="I528">
        <v>1</v>
      </c>
      <c r="J528">
        <v>0</v>
      </c>
      <c r="K528" s="44">
        <v>130000000</v>
      </c>
    </row>
    <row r="529" spans="2:11" hidden="1" x14ac:dyDescent="0.25">
      <c r="B529" t="s">
        <v>792</v>
      </c>
      <c r="C529" t="s">
        <v>793</v>
      </c>
      <c r="D529" t="s">
        <v>798</v>
      </c>
      <c r="E529" t="str">
        <f t="shared" si="8"/>
        <v>2.1</v>
      </c>
      <c r="F529" t="s">
        <v>73</v>
      </c>
      <c r="G529" t="s">
        <v>799</v>
      </c>
      <c r="H529" t="s">
        <v>75</v>
      </c>
      <c r="I529">
        <v>1</v>
      </c>
      <c r="J529">
        <v>0</v>
      </c>
      <c r="K529" s="44">
        <v>30000000</v>
      </c>
    </row>
    <row r="530" spans="2:11" hidden="1" x14ac:dyDescent="0.25">
      <c r="B530" t="s">
        <v>792</v>
      </c>
      <c r="C530" t="s">
        <v>793</v>
      </c>
      <c r="D530" t="s">
        <v>678</v>
      </c>
      <c r="E530" t="str">
        <f t="shared" si="8"/>
        <v>2.1</v>
      </c>
      <c r="F530" t="s">
        <v>73</v>
      </c>
      <c r="G530" t="s">
        <v>679</v>
      </c>
      <c r="H530" t="s">
        <v>75</v>
      </c>
      <c r="I530">
        <v>1</v>
      </c>
      <c r="J530">
        <v>0</v>
      </c>
      <c r="K530" s="44">
        <v>150000000</v>
      </c>
    </row>
    <row r="531" spans="2:11" hidden="1" x14ac:dyDescent="0.25">
      <c r="B531" t="s">
        <v>792</v>
      </c>
      <c r="C531" t="s">
        <v>793</v>
      </c>
      <c r="D531" t="s">
        <v>403</v>
      </c>
      <c r="E531" t="str">
        <f t="shared" si="8"/>
        <v>2.1</v>
      </c>
      <c r="F531" t="s">
        <v>73</v>
      </c>
      <c r="G531" t="s">
        <v>404</v>
      </c>
      <c r="H531" t="s">
        <v>75</v>
      </c>
      <c r="I531">
        <v>1</v>
      </c>
      <c r="J531">
        <v>0</v>
      </c>
      <c r="K531" s="44">
        <v>50000000</v>
      </c>
    </row>
    <row r="532" spans="2:11" hidden="1" x14ac:dyDescent="0.25">
      <c r="B532" t="s">
        <v>792</v>
      </c>
      <c r="C532" t="s">
        <v>793</v>
      </c>
      <c r="D532" t="s">
        <v>598</v>
      </c>
      <c r="E532" t="str">
        <f t="shared" si="8"/>
        <v>2.1</v>
      </c>
      <c r="F532" t="s">
        <v>73</v>
      </c>
      <c r="G532" t="s">
        <v>599</v>
      </c>
      <c r="H532" t="s">
        <v>75</v>
      </c>
      <c r="I532">
        <v>1</v>
      </c>
      <c r="J532">
        <v>0</v>
      </c>
      <c r="K532" s="44">
        <v>140000000</v>
      </c>
    </row>
    <row r="533" spans="2:11" hidden="1" x14ac:dyDescent="0.25">
      <c r="B533" t="s">
        <v>792</v>
      </c>
      <c r="C533" t="s">
        <v>793</v>
      </c>
      <c r="D533" t="s">
        <v>800</v>
      </c>
      <c r="E533" t="str">
        <f t="shared" si="8"/>
        <v>2.1</v>
      </c>
      <c r="F533" t="s">
        <v>73</v>
      </c>
      <c r="G533" t="s">
        <v>801</v>
      </c>
      <c r="H533" t="s">
        <v>75</v>
      </c>
      <c r="I533">
        <v>1</v>
      </c>
      <c r="J533">
        <v>0</v>
      </c>
      <c r="K533" s="44">
        <v>112100000</v>
      </c>
    </row>
    <row r="534" spans="2:11" hidden="1" x14ac:dyDescent="0.25">
      <c r="B534" t="s">
        <v>792</v>
      </c>
      <c r="C534" t="s">
        <v>793</v>
      </c>
      <c r="D534" t="s">
        <v>802</v>
      </c>
      <c r="E534" t="str">
        <f t="shared" si="8"/>
        <v>2.1</v>
      </c>
      <c r="F534" t="s">
        <v>73</v>
      </c>
      <c r="G534" t="s">
        <v>414</v>
      </c>
      <c r="H534" t="s">
        <v>75</v>
      </c>
      <c r="I534">
        <v>1</v>
      </c>
      <c r="J534">
        <v>0</v>
      </c>
      <c r="K534" s="44">
        <v>60000000</v>
      </c>
    </row>
    <row r="535" spans="2:11" hidden="1" x14ac:dyDescent="0.25">
      <c r="B535" t="s">
        <v>792</v>
      </c>
      <c r="C535" t="s">
        <v>793</v>
      </c>
      <c r="D535" t="s">
        <v>803</v>
      </c>
      <c r="E535" t="str">
        <f t="shared" si="8"/>
        <v>2.1</v>
      </c>
      <c r="F535" t="s">
        <v>73</v>
      </c>
      <c r="G535" t="s">
        <v>804</v>
      </c>
      <c r="H535" t="s">
        <v>75</v>
      </c>
      <c r="I535">
        <v>1</v>
      </c>
      <c r="J535">
        <v>0</v>
      </c>
      <c r="K535" s="44">
        <v>20000000</v>
      </c>
    </row>
    <row r="536" spans="2:11" hidden="1" x14ac:dyDescent="0.25">
      <c r="B536" t="s">
        <v>792</v>
      </c>
      <c r="C536" t="s">
        <v>793</v>
      </c>
      <c r="D536" t="s">
        <v>425</v>
      </c>
      <c r="E536" t="str">
        <f t="shared" si="8"/>
        <v>2.1</v>
      </c>
      <c r="F536" t="s">
        <v>73</v>
      </c>
      <c r="G536" t="s">
        <v>805</v>
      </c>
      <c r="H536" t="s">
        <v>75</v>
      </c>
      <c r="I536">
        <v>1</v>
      </c>
      <c r="J536">
        <v>0</v>
      </c>
      <c r="K536" s="44">
        <v>900000000</v>
      </c>
    </row>
    <row r="537" spans="2:11" hidden="1" x14ac:dyDescent="0.25">
      <c r="B537" t="s">
        <v>792</v>
      </c>
      <c r="C537" t="s">
        <v>793</v>
      </c>
      <c r="D537" t="s">
        <v>806</v>
      </c>
      <c r="E537" t="str">
        <f t="shared" si="8"/>
        <v>2.1</v>
      </c>
      <c r="F537" t="s">
        <v>73</v>
      </c>
      <c r="G537" t="s">
        <v>807</v>
      </c>
      <c r="H537" t="s">
        <v>75</v>
      </c>
      <c r="I537">
        <v>1</v>
      </c>
      <c r="J537">
        <v>0</v>
      </c>
      <c r="K537" s="44">
        <v>455000000</v>
      </c>
    </row>
    <row r="538" spans="2:11" hidden="1" x14ac:dyDescent="0.25">
      <c r="B538" t="s">
        <v>792</v>
      </c>
      <c r="C538" t="s">
        <v>793</v>
      </c>
      <c r="D538" t="s">
        <v>808</v>
      </c>
      <c r="E538" t="str">
        <f t="shared" si="8"/>
        <v>2.1</v>
      </c>
      <c r="F538" t="s">
        <v>73</v>
      </c>
      <c r="G538" t="s">
        <v>809</v>
      </c>
      <c r="H538" t="s">
        <v>75</v>
      </c>
      <c r="I538">
        <v>1</v>
      </c>
      <c r="J538">
        <v>0</v>
      </c>
      <c r="K538" s="44">
        <v>20000000</v>
      </c>
    </row>
    <row r="539" spans="2:11" hidden="1" x14ac:dyDescent="0.25">
      <c r="B539" t="s">
        <v>792</v>
      </c>
      <c r="C539" t="s">
        <v>793</v>
      </c>
      <c r="D539" t="s">
        <v>810</v>
      </c>
      <c r="E539" t="str">
        <f t="shared" si="8"/>
        <v>2.1</v>
      </c>
      <c r="F539" t="s">
        <v>73</v>
      </c>
      <c r="G539" t="s">
        <v>811</v>
      </c>
      <c r="H539" t="s">
        <v>75</v>
      </c>
      <c r="I539">
        <v>1</v>
      </c>
      <c r="J539">
        <v>0</v>
      </c>
      <c r="K539" s="44">
        <v>50000000</v>
      </c>
    </row>
    <row r="540" spans="2:11" hidden="1" x14ac:dyDescent="0.25">
      <c r="B540" s="37" t="s">
        <v>792</v>
      </c>
      <c r="C540" t="s">
        <v>793</v>
      </c>
      <c r="D540" t="s">
        <v>812</v>
      </c>
      <c r="E540" t="str">
        <f t="shared" si="8"/>
        <v>2.1</v>
      </c>
      <c r="F540" t="s">
        <v>73</v>
      </c>
      <c r="G540" s="42" t="s">
        <v>813</v>
      </c>
      <c r="H540" t="s">
        <v>75</v>
      </c>
      <c r="I540">
        <v>1</v>
      </c>
      <c r="J540">
        <v>0</v>
      </c>
      <c r="K540" s="44">
        <v>700000000</v>
      </c>
    </row>
    <row r="541" spans="2:11" hidden="1" x14ac:dyDescent="0.25">
      <c r="B541" s="37" t="s">
        <v>792</v>
      </c>
      <c r="C541" t="s">
        <v>793</v>
      </c>
      <c r="D541" t="s">
        <v>814</v>
      </c>
      <c r="E541" t="str">
        <f t="shared" si="8"/>
        <v>2.1</v>
      </c>
      <c r="F541" t="s">
        <v>73</v>
      </c>
      <c r="G541" s="42" t="s">
        <v>179</v>
      </c>
      <c r="H541" t="s">
        <v>75</v>
      </c>
      <c r="I541">
        <v>1</v>
      </c>
      <c r="J541">
        <v>0</v>
      </c>
      <c r="K541" s="44">
        <v>420000000</v>
      </c>
    </row>
    <row r="542" spans="2:11" hidden="1" x14ac:dyDescent="0.25">
      <c r="B542" s="37" t="s">
        <v>792</v>
      </c>
      <c r="C542" t="s">
        <v>793</v>
      </c>
      <c r="D542" s="41" t="s">
        <v>815</v>
      </c>
      <c r="E542" t="str">
        <f t="shared" si="8"/>
        <v>2.1</v>
      </c>
      <c r="F542" t="s">
        <v>73</v>
      </c>
      <c r="G542" s="42" t="s">
        <v>816</v>
      </c>
      <c r="H542" t="s">
        <v>75</v>
      </c>
      <c r="I542">
        <v>1</v>
      </c>
      <c r="J542">
        <v>0</v>
      </c>
      <c r="K542" s="46">
        <v>263000000</v>
      </c>
    </row>
    <row r="543" spans="2:11" hidden="1" x14ac:dyDescent="0.25">
      <c r="B543" s="37" t="s">
        <v>792</v>
      </c>
      <c r="C543" t="s">
        <v>793</v>
      </c>
      <c r="D543" t="s">
        <v>817</v>
      </c>
      <c r="E543" t="str">
        <f t="shared" si="8"/>
        <v>2.1</v>
      </c>
      <c r="F543" t="s">
        <v>73</v>
      </c>
      <c r="G543" s="42" t="s">
        <v>818</v>
      </c>
      <c r="H543" t="s">
        <v>75</v>
      </c>
      <c r="I543">
        <v>1</v>
      </c>
      <c r="J543">
        <v>0</v>
      </c>
      <c r="K543" s="44">
        <v>15000000</v>
      </c>
    </row>
    <row r="544" spans="2:11" hidden="1" x14ac:dyDescent="0.25">
      <c r="B544" s="37" t="s">
        <v>792</v>
      </c>
      <c r="C544" t="s">
        <v>793</v>
      </c>
      <c r="D544" t="s">
        <v>819</v>
      </c>
      <c r="E544" t="str">
        <f t="shared" si="8"/>
        <v>2.1</v>
      </c>
      <c r="F544" t="s">
        <v>73</v>
      </c>
      <c r="G544" s="42" t="s">
        <v>820</v>
      </c>
      <c r="H544" t="s">
        <v>75</v>
      </c>
      <c r="I544">
        <v>1</v>
      </c>
      <c r="J544">
        <v>0</v>
      </c>
      <c r="K544" s="44">
        <v>915956800</v>
      </c>
    </row>
    <row r="545" spans="2:11" hidden="1" x14ac:dyDescent="0.25">
      <c r="B545" s="37" t="s">
        <v>792</v>
      </c>
      <c r="C545" t="s">
        <v>793</v>
      </c>
      <c r="D545" t="s">
        <v>821</v>
      </c>
      <c r="E545" t="str">
        <f t="shared" si="8"/>
        <v>2.3</v>
      </c>
      <c r="F545" t="s">
        <v>101</v>
      </c>
      <c r="G545" s="42" t="s">
        <v>822</v>
      </c>
      <c r="H545" t="s">
        <v>75</v>
      </c>
      <c r="I545">
        <v>1</v>
      </c>
      <c r="J545">
        <v>0</v>
      </c>
      <c r="K545" s="44">
        <v>300000000</v>
      </c>
    </row>
    <row r="546" spans="2:11" hidden="1" x14ac:dyDescent="0.25">
      <c r="B546" s="37" t="s">
        <v>792</v>
      </c>
      <c r="C546" t="s">
        <v>793</v>
      </c>
      <c r="D546" t="s">
        <v>821</v>
      </c>
      <c r="E546" t="str">
        <f t="shared" si="8"/>
        <v>2.3</v>
      </c>
      <c r="F546" t="s">
        <v>101</v>
      </c>
      <c r="G546" s="42" t="s">
        <v>822</v>
      </c>
      <c r="H546" t="s">
        <v>823</v>
      </c>
      <c r="I546">
        <v>1</v>
      </c>
      <c r="J546">
        <v>0</v>
      </c>
      <c r="K546" s="44">
        <v>930155000</v>
      </c>
    </row>
    <row r="547" spans="2:11" hidden="1" x14ac:dyDescent="0.25">
      <c r="B547" s="37" t="s">
        <v>792</v>
      </c>
      <c r="C547" t="s">
        <v>793</v>
      </c>
      <c r="D547" t="s">
        <v>824</v>
      </c>
      <c r="E547" t="str">
        <f t="shared" si="8"/>
        <v>2.3</v>
      </c>
      <c r="F547" t="s">
        <v>101</v>
      </c>
      <c r="G547" s="42" t="s">
        <v>825</v>
      </c>
      <c r="H547" t="s">
        <v>75</v>
      </c>
      <c r="I547">
        <v>1</v>
      </c>
      <c r="J547">
        <v>0</v>
      </c>
      <c r="K547" s="44">
        <v>185000000</v>
      </c>
    </row>
    <row r="548" spans="2:11" hidden="1" x14ac:dyDescent="0.25">
      <c r="B548" s="37" t="s">
        <v>792</v>
      </c>
      <c r="C548" t="s">
        <v>793</v>
      </c>
      <c r="D548" t="s">
        <v>824</v>
      </c>
      <c r="E548" t="str">
        <f t="shared" si="8"/>
        <v>2.3</v>
      </c>
      <c r="F548" t="s">
        <v>101</v>
      </c>
      <c r="G548" s="42" t="s">
        <v>825</v>
      </c>
      <c r="H548" t="s">
        <v>826</v>
      </c>
      <c r="I548">
        <v>1</v>
      </c>
      <c r="J548">
        <v>0</v>
      </c>
      <c r="K548" s="44">
        <v>555505503</v>
      </c>
    </row>
    <row r="549" spans="2:11" hidden="1" x14ac:dyDescent="0.25">
      <c r="B549" s="37" t="s">
        <v>792</v>
      </c>
      <c r="C549" t="s">
        <v>793</v>
      </c>
      <c r="D549" t="s">
        <v>827</v>
      </c>
      <c r="E549" t="str">
        <f t="shared" si="8"/>
        <v>2.3</v>
      </c>
      <c r="F549" t="s">
        <v>101</v>
      </c>
      <c r="G549" s="42" t="s">
        <v>828</v>
      </c>
      <c r="H549" t="s">
        <v>75</v>
      </c>
      <c r="I549">
        <v>1</v>
      </c>
      <c r="J549">
        <v>0</v>
      </c>
      <c r="K549" s="44">
        <v>102000000</v>
      </c>
    </row>
    <row r="550" spans="2:11" hidden="1" x14ac:dyDescent="0.25">
      <c r="B550" s="37" t="s">
        <v>792</v>
      </c>
      <c r="C550" t="s">
        <v>793</v>
      </c>
      <c r="D550" t="s">
        <v>827</v>
      </c>
      <c r="E550" t="str">
        <f t="shared" si="8"/>
        <v>2.3</v>
      </c>
      <c r="F550" t="s">
        <v>101</v>
      </c>
      <c r="G550" s="42" t="s">
        <v>828</v>
      </c>
      <c r="H550" t="s">
        <v>826</v>
      </c>
      <c r="I550">
        <v>1</v>
      </c>
      <c r="J550">
        <v>0</v>
      </c>
      <c r="K550" s="44">
        <v>544706312</v>
      </c>
    </row>
    <row r="551" spans="2:11" hidden="1" x14ac:dyDescent="0.25">
      <c r="B551" s="37" t="s">
        <v>792</v>
      </c>
      <c r="C551" t="s">
        <v>793</v>
      </c>
      <c r="D551" t="s">
        <v>829</v>
      </c>
      <c r="E551" t="str">
        <f t="shared" si="8"/>
        <v>2.3</v>
      </c>
      <c r="F551" t="s">
        <v>101</v>
      </c>
      <c r="G551" s="42" t="s">
        <v>830</v>
      </c>
      <c r="H551" t="s">
        <v>75</v>
      </c>
      <c r="I551">
        <v>1</v>
      </c>
      <c r="J551">
        <v>0</v>
      </c>
      <c r="K551" s="44">
        <v>86000000</v>
      </c>
    </row>
    <row r="552" spans="2:11" hidden="1" x14ac:dyDescent="0.25">
      <c r="B552" s="37" t="s">
        <v>792</v>
      </c>
      <c r="C552" t="s">
        <v>793</v>
      </c>
      <c r="D552" t="s">
        <v>829</v>
      </c>
      <c r="E552" t="str">
        <f t="shared" si="8"/>
        <v>2.3</v>
      </c>
      <c r="F552" t="s">
        <v>101</v>
      </c>
      <c r="G552" s="42" t="s">
        <v>830</v>
      </c>
      <c r="H552" t="s">
        <v>826</v>
      </c>
      <c r="I552">
        <v>1</v>
      </c>
      <c r="J552">
        <v>0</v>
      </c>
      <c r="K552" s="44">
        <v>323824050</v>
      </c>
    </row>
    <row r="553" spans="2:11" hidden="1" x14ac:dyDescent="0.25">
      <c r="B553" s="37" t="s">
        <v>792</v>
      </c>
      <c r="C553" t="s">
        <v>793</v>
      </c>
      <c r="D553" t="s">
        <v>829</v>
      </c>
      <c r="E553" t="str">
        <f t="shared" si="8"/>
        <v>2.3</v>
      </c>
      <c r="F553" t="s">
        <v>101</v>
      </c>
      <c r="G553" s="42" t="s">
        <v>830</v>
      </c>
      <c r="H553" t="s">
        <v>831</v>
      </c>
      <c r="I553">
        <v>1</v>
      </c>
      <c r="J553">
        <v>0</v>
      </c>
      <c r="K553" s="44">
        <v>15000000</v>
      </c>
    </row>
    <row r="554" spans="2:11" hidden="1" x14ac:dyDescent="0.25">
      <c r="B554" s="37" t="s">
        <v>792</v>
      </c>
      <c r="C554" t="s">
        <v>793</v>
      </c>
      <c r="D554" t="s">
        <v>832</v>
      </c>
      <c r="E554" t="str">
        <f t="shared" si="8"/>
        <v>2.3</v>
      </c>
      <c r="F554" t="s">
        <v>101</v>
      </c>
      <c r="G554" s="42" t="s">
        <v>833</v>
      </c>
      <c r="H554" t="s">
        <v>75</v>
      </c>
      <c r="I554">
        <v>1</v>
      </c>
      <c r="J554">
        <v>0</v>
      </c>
      <c r="K554" s="44">
        <v>153000000</v>
      </c>
    </row>
    <row r="555" spans="2:11" hidden="1" x14ac:dyDescent="0.25">
      <c r="B555" s="37" t="s">
        <v>792</v>
      </c>
      <c r="C555" t="s">
        <v>793</v>
      </c>
      <c r="D555" t="s">
        <v>832</v>
      </c>
      <c r="E555" t="str">
        <f t="shared" si="8"/>
        <v>2.3</v>
      </c>
      <c r="F555" t="s">
        <v>101</v>
      </c>
      <c r="G555" s="42" t="s">
        <v>833</v>
      </c>
      <c r="H555" t="s">
        <v>826</v>
      </c>
      <c r="I555">
        <v>1</v>
      </c>
      <c r="J555">
        <v>0</v>
      </c>
      <c r="K555" s="44">
        <v>534075429</v>
      </c>
    </row>
    <row r="556" spans="2:11" hidden="1" x14ac:dyDescent="0.25">
      <c r="B556" s="37" t="s">
        <v>792</v>
      </c>
      <c r="C556" t="s">
        <v>793</v>
      </c>
      <c r="D556" t="s">
        <v>834</v>
      </c>
      <c r="E556" t="str">
        <f t="shared" si="8"/>
        <v>2.3</v>
      </c>
      <c r="F556" t="s">
        <v>101</v>
      </c>
      <c r="G556" s="42" t="s">
        <v>835</v>
      </c>
      <c r="H556" t="s">
        <v>75</v>
      </c>
      <c r="I556">
        <v>1</v>
      </c>
      <c r="J556">
        <v>0</v>
      </c>
      <c r="K556" s="44">
        <v>2000000000</v>
      </c>
    </row>
    <row r="557" spans="2:11" hidden="1" x14ac:dyDescent="0.25">
      <c r="B557" s="37" t="s">
        <v>792</v>
      </c>
      <c r="C557" t="s">
        <v>793</v>
      </c>
      <c r="D557" t="s">
        <v>836</v>
      </c>
      <c r="E557" t="str">
        <f t="shared" si="8"/>
        <v>2.3</v>
      </c>
      <c r="F557" t="s">
        <v>101</v>
      </c>
      <c r="G557" s="42" t="s">
        <v>837</v>
      </c>
      <c r="H557" t="s">
        <v>75</v>
      </c>
      <c r="I557">
        <v>1</v>
      </c>
      <c r="J557">
        <v>0</v>
      </c>
      <c r="K557" s="44">
        <v>1235500000</v>
      </c>
    </row>
    <row r="558" spans="2:11" hidden="1" x14ac:dyDescent="0.25">
      <c r="B558" s="37" t="s">
        <v>792</v>
      </c>
      <c r="C558" t="s">
        <v>793</v>
      </c>
      <c r="D558" t="s">
        <v>836</v>
      </c>
      <c r="E558" t="str">
        <f t="shared" si="8"/>
        <v>2.3</v>
      </c>
      <c r="F558" t="s">
        <v>101</v>
      </c>
      <c r="G558" s="42" t="s">
        <v>837</v>
      </c>
      <c r="H558" t="s">
        <v>838</v>
      </c>
      <c r="I558">
        <v>1</v>
      </c>
      <c r="J558">
        <v>0</v>
      </c>
      <c r="K558" s="44">
        <v>10943000</v>
      </c>
    </row>
    <row r="559" spans="2:11" hidden="1" x14ac:dyDescent="0.25">
      <c r="B559" s="37" t="s">
        <v>792</v>
      </c>
      <c r="C559" t="s">
        <v>793</v>
      </c>
      <c r="D559" t="s">
        <v>836</v>
      </c>
      <c r="E559" t="str">
        <f t="shared" si="8"/>
        <v>2.3</v>
      </c>
      <c r="F559" t="s">
        <v>101</v>
      </c>
      <c r="G559" s="42" t="s">
        <v>837</v>
      </c>
      <c r="H559" t="s">
        <v>839</v>
      </c>
      <c r="I559">
        <v>1</v>
      </c>
      <c r="J559">
        <v>0</v>
      </c>
      <c r="K559" s="44">
        <v>383000000</v>
      </c>
    </row>
    <row r="560" spans="2:11" hidden="1" x14ac:dyDescent="0.25">
      <c r="B560" s="37" t="s">
        <v>792</v>
      </c>
      <c r="C560" t="s">
        <v>793</v>
      </c>
      <c r="D560" t="s">
        <v>840</v>
      </c>
      <c r="E560" t="str">
        <f t="shared" si="8"/>
        <v>2.3</v>
      </c>
      <c r="F560" t="s">
        <v>101</v>
      </c>
      <c r="G560" s="42" t="s">
        <v>841</v>
      </c>
      <c r="H560" t="s">
        <v>842</v>
      </c>
      <c r="I560">
        <v>1</v>
      </c>
      <c r="J560">
        <v>0</v>
      </c>
      <c r="K560" s="44">
        <v>72263003</v>
      </c>
    </row>
    <row r="561" spans="2:11" hidden="1" x14ac:dyDescent="0.25">
      <c r="B561" s="37" t="s">
        <v>792</v>
      </c>
      <c r="C561" t="s">
        <v>793</v>
      </c>
      <c r="D561" t="s">
        <v>840</v>
      </c>
      <c r="E561" t="str">
        <f t="shared" si="8"/>
        <v>2.3</v>
      </c>
      <c r="F561" t="s">
        <v>101</v>
      </c>
      <c r="G561" s="42" t="s">
        <v>841</v>
      </c>
      <c r="H561" t="s">
        <v>838</v>
      </c>
      <c r="I561">
        <v>1</v>
      </c>
      <c r="J561">
        <v>0</v>
      </c>
      <c r="K561" s="44">
        <v>15000000</v>
      </c>
    </row>
    <row r="562" spans="2:11" hidden="1" x14ac:dyDescent="0.25">
      <c r="B562" s="37" t="s">
        <v>792</v>
      </c>
      <c r="C562" t="s">
        <v>793</v>
      </c>
      <c r="D562" t="s">
        <v>840</v>
      </c>
      <c r="E562" t="str">
        <f t="shared" si="8"/>
        <v>2.3</v>
      </c>
      <c r="F562" t="s">
        <v>101</v>
      </c>
      <c r="G562" s="42" t="s">
        <v>841</v>
      </c>
      <c r="H562" t="s">
        <v>826</v>
      </c>
      <c r="I562">
        <v>1</v>
      </c>
      <c r="J562">
        <v>0</v>
      </c>
      <c r="K562" s="44">
        <v>326104902</v>
      </c>
    </row>
    <row r="563" spans="2:11" hidden="1" x14ac:dyDescent="0.25">
      <c r="B563" s="37" t="s">
        <v>792</v>
      </c>
      <c r="C563" t="s">
        <v>793</v>
      </c>
      <c r="D563" t="s">
        <v>843</v>
      </c>
      <c r="E563" t="str">
        <f t="shared" si="8"/>
        <v>2.3</v>
      </c>
      <c r="F563" t="s">
        <v>101</v>
      </c>
      <c r="G563" s="42" t="s">
        <v>844</v>
      </c>
      <c r="H563" t="s">
        <v>842</v>
      </c>
      <c r="I563">
        <v>1</v>
      </c>
      <c r="J563">
        <v>0</v>
      </c>
      <c r="K563" s="44">
        <v>315897569</v>
      </c>
    </row>
    <row r="564" spans="2:11" hidden="1" x14ac:dyDescent="0.25">
      <c r="B564" s="37" t="s">
        <v>792</v>
      </c>
      <c r="C564" t="s">
        <v>793</v>
      </c>
      <c r="D564" t="s">
        <v>843</v>
      </c>
      <c r="E564" t="str">
        <f t="shared" si="8"/>
        <v>2.3</v>
      </c>
      <c r="F564" t="s">
        <v>101</v>
      </c>
      <c r="G564" s="42" t="s">
        <v>844</v>
      </c>
      <c r="H564" t="s">
        <v>838</v>
      </c>
      <c r="I564">
        <v>1</v>
      </c>
      <c r="J564">
        <v>0</v>
      </c>
      <c r="K564" s="44">
        <v>15000000</v>
      </c>
    </row>
    <row r="565" spans="2:11" hidden="1" x14ac:dyDescent="0.25">
      <c r="B565" s="37" t="s">
        <v>792</v>
      </c>
      <c r="C565" t="s">
        <v>793</v>
      </c>
      <c r="D565" t="s">
        <v>843</v>
      </c>
      <c r="E565" t="str">
        <f t="shared" si="8"/>
        <v>2.3</v>
      </c>
      <c r="F565" t="s">
        <v>101</v>
      </c>
      <c r="G565" s="42" t="s">
        <v>844</v>
      </c>
      <c r="H565" t="s">
        <v>826</v>
      </c>
      <c r="I565">
        <v>1</v>
      </c>
      <c r="J565">
        <v>0</v>
      </c>
      <c r="K565" s="44">
        <v>329104902</v>
      </c>
    </row>
    <row r="566" spans="2:11" hidden="1" x14ac:dyDescent="0.25">
      <c r="B566" s="37" t="s">
        <v>792</v>
      </c>
      <c r="C566" t="s">
        <v>793</v>
      </c>
      <c r="D566" t="s">
        <v>845</v>
      </c>
      <c r="E566" t="str">
        <f t="shared" si="8"/>
        <v>2.3</v>
      </c>
      <c r="F566" t="s">
        <v>101</v>
      </c>
      <c r="G566" s="42" t="s">
        <v>846</v>
      </c>
      <c r="H566" t="s">
        <v>75</v>
      </c>
      <c r="I566">
        <v>1</v>
      </c>
      <c r="J566">
        <v>0</v>
      </c>
      <c r="K566" s="44">
        <v>408000000</v>
      </c>
    </row>
    <row r="567" spans="2:11" hidden="1" x14ac:dyDescent="0.25">
      <c r="B567" s="37" t="s">
        <v>792</v>
      </c>
      <c r="C567" t="s">
        <v>793</v>
      </c>
      <c r="D567" t="s">
        <v>845</v>
      </c>
      <c r="E567" t="str">
        <f t="shared" si="8"/>
        <v>2.3</v>
      </c>
      <c r="F567" t="s">
        <v>101</v>
      </c>
      <c r="G567" s="42" t="s">
        <v>846</v>
      </c>
      <c r="H567" t="s">
        <v>842</v>
      </c>
      <c r="I567">
        <v>1</v>
      </c>
      <c r="J567">
        <v>0</v>
      </c>
      <c r="K567" s="44">
        <v>810544835</v>
      </c>
    </row>
    <row r="568" spans="2:11" hidden="1" x14ac:dyDescent="0.25">
      <c r="B568" s="37" t="s">
        <v>792</v>
      </c>
      <c r="C568" t="s">
        <v>793</v>
      </c>
      <c r="D568" t="s">
        <v>845</v>
      </c>
      <c r="E568" t="str">
        <f t="shared" si="8"/>
        <v>2.3</v>
      </c>
      <c r="F568" t="s">
        <v>101</v>
      </c>
      <c r="G568" s="42" t="s">
        <v>846</v>
      </c>
      <c r="H568" t="s">
        <v>838</v>
      </c>
      <c r="I568">
        <v>1</v>
      </c>
      <c r="J568">
        <v>0</v>
      </c>
      <c r="K568" s="44">
        <v>40000000</v>
      </c>
    </row>
    <row r="569" spans="2:11" hidden="1" x14ac:dyDescent="0.25">
      <c r="B569" s="37" t="s">
        <v>792</v>
      </c>
      <c r="C569" t="s">
        <v>793</v>
      </c>
      <c r="D569" t="s">
        <v>845</v>
      </c>
      <c r="E569" t="str">
        <f t="shared" si="8"/>
        <v>2.3</v>
      </c>
      <c r="F569" t="s">
        <v>101</v>
      </c>
      <c r="G569" s="42" t="s">
        <v>846</v>
      </c>
      <c r="H569" t="s">
        <v>847</v>
      </c>
      <c r="I569">
        <v>1</v>
      </c>
      <c r="J569">
        <v>0</v>
      </c>
      <c r="K569" s="44">
        <v>200000000</v>
      </c>
    </row>
    <row r="570" spans="2:11" hidden="1" x14ac:dyDescent="0.25">
      <c r="B570" s="37" t="s">
        <v>792</v>
      </c>
      <c r="C570" t="s">
        <v>793</v>
      </c>
      <c r="D570" t="s">
        <v>845</v>
      </c>
      <c r="E570" t="str">
        <f t="shared" si="8"/>
        <v>2.3</v>
      </c>
      <c r="F570" t="s">
        <v>101</v>
      </c>
      <c r="G570" s="42" t="s">
        <v>846</v>
      </c>
      <c r="H570" t="s">
        <v>826</v>
      </c>
      <c r="I570">
        <v>1</v>
      </c>
      <c r="J570">
        <v>0</v>
      </c>
      <c r="K570" s="44">
        <v>918965399</v>
      </c>
    </row>
    <row r="571" spans="2:11" hidden="1" x14ac:dyDescent="0.25">
      <c r="B571" s="37" t="s">
        <v>792</v>
      </c>
      <c r="C571" t="s">
        <v>793</v>
      </c>
      <c r="D571" t="s">
        <v>848</v>
      </c>
      <c r="E571" t="str">
        <f t="shared" si="8"/>
        <v>2.3</v>
      </c>
      <c r="F571" t="s">
        <v>101</v>
      </c>
      <c r="G571" s="42" t="s">
        <v>849</v>
      </c>
      <c r="H571" t="s">
        <v>75</v>
      </c>
      <c r="I571">
        <v>1</v>
      </c>
      <c r="J571">
        <v>0</v>
      </c>
      <c r="K571" s="44">
        <v>200000000</v>
      </c>
    </row>
    <row r="572" spans="2:11" hidden="1" x14ac:dyDescent="0.25">
      <c r="B572" s="37" t="s">
        <v>792</v>
      </c>
      <c r="C572" t="s">
        <v>793</v>
      </c>
      <c r="D572" t="s">
        <v>848</v>
      </c>
      <c r="E572" t="str">
        <f t="shared" si="8"/>
        <v>2.3</v>
      </c>
      <c r="F572" t="s">
        <v>101</v>
      </c>
      <c r="G572" s="42" t="s">
        <v>849</v>
      </c>
      <c r="H572" t="s">
        <v>826</v>
      </c>
      <c r="I572">
        <v>1</v>
      </c>
      <c r="J572">
        <v>0</v>
      </c>
      <c r="K572" s="44">
        <v>555904400</v>
      </c>
    </row>
    <row r="573" spans="2:11" hidden="1" x14ac:dyDescent="0.25">
      <c r="B573" s="37" t="s">
        <v>792</v>
      </c>
      <c r="C573" t="s">
        <v>793</v>
      </c>
      <c r="D573" t="s">
        <v>850</v>
      </c>
      <c r="E573" t="str">
        <f t="shared" si="8"/>
        <v>2.3</v>
      </c>
      <c r="F573" t="s">
        <v>101</v>
      </c>
      <c r="G573" s="42" t="s">
        <v>851</v>
      </c>
      <c r="H573" t="s">
        <v>826</v>
      </c>
      <c r="I573">
        <v>1</v>
      </c>
      <c r="J573">
        <v>0</v>
      </c>
      <c r="K573" s="44">
        <v>911071357</v>
      </c>
    </row>
    <row r="574" spans="2:11" hidden="1" x14ac:dyDescent="0.25">
      <c r="B574" s="37" t="s">
        <v>792</v>
      </c>
      <c r="C574" t="s">
        <v>793</v>
      </c>
      <c r="D574" t="s">
        <v>852</v>
      </c>
      <c r="E574" t="str">
        <f t="shared" si="8"/>
        <v>2.3</v>
      </c>
      <c r="F574" t="s">
        <v>101</v>
      </c>
      <c r="G574" s="42" t="s">
        <v>853</v>
      </c>
      <c r="H574" t="s">
        <v>75</v>
      </c>
      <c r="I574">
        <v>1</v>
      </c>
      <c r="J574">
        <v>0</v>
      </c>
      <c r="K574" s="44">
        <v>50000000</v>
      </c>
    </row>
    <row r="575" spans="2:11" hidden="1" x14ac:dyDescent="0.25">
      <c r="B575" s="37" t="s">
        <v>792</v>
      </c>
      <c r="C575" t="s">
        <v>793</v>
      </c>
      <c r="D575" t="s">
        <v>852</v>
      </c>
      <c r="E575" t="str">
        <f t="shared" si="8"/>
        <v>2.3</v>
      </c>
      <c r="F575" t="s">
        <v>101</v>
      </c>
      <c r="G575" s="42" t="s">
        <v>853</v>
      </c>
      <c r="H575" t="s">
        <v>826</v>
      </c>
      <c r="I575">
        <v>1</v>
      </c>
      <c r="J575">
        <v>0</v>
      </c>
      <c r="K575" s="44">
        <v>1210936683</v>
      </c>
    </row>
    <row r="576" spans="2:11" hidden="1" x14ac:dyDescent="0.25">
      <c r="B576" s="37" t="s">
        <v>792</v>
      </c>
      <c r="C576" t="s">
        <v>793</v>
      </c>
      <c r="D576" t="s">
        <v>854</v>
      </c>
      <c r="E576" t="str">
        <f t="shared" si="8"/>
        <v>2.3</v>
      </c>
      <c r="F576" t="s">
        <v>101</v>
      </c>
      <c r="G576" s="42" t="s">
        <v>855</v>
      </c>
      <c r="H576" t="s">
        <v>826</v>
      </c>
      <c r="I576">
        <v>1</v>
      </c>
      <c r="J576">
        <v>0</v>
      </c>
      <c r="K576" s="44">
        <v>440578087</v>
      </c>
    </row>
    <row r="577" spans="2:11" hidden="1" x14ac:dyDescent="0.25">
      <c r="B577" s="37" t="s">
        <v>792</v>
      </c>
      <c r="C577" t="s">
        <v>793</v>
      </c>
      <c r="D577" t="s">
        <v>856</v>
      </c>
      <c r="E577" t="str">
        <f t="shared" si="8"/>
        <v>2.3</v>
      </c>
      <c r="F577" t="s">
        <v>101</v>
      </c>
      <c r="G577" s="42" t="s">
        <v>857</v>
      </c>
      <c r="H577" t="s">
        <v>826</v>
      </c>
      <c r="I577">
        <v>1</v>
      </c>
      <c r="J577">
        <v>0</v>
      </c>
      <c r="K577" s="44">
        <v>725500000</v>
      </c>
    </row>
    <row r="578" spans="2:11" hidden="1" x14ac:dyDescent="0.25">
      <c r="B578" s="37" t="s">
        <v>792</v>
      </c>
      <c r="C578" t="s">
        <v>793</v>
      </c>
      <c r="D578" t="s">
        <v>858</v>
      </c>
      <c r="E578" t="str">
        <f t="shared" si="8"/>
        <v>2.3</v>
      </c>
      <c r="F578" t="s">
        <v>101</v>
      </c>
      <c r="G578" s="42" t="s">
        <v>859</v>
      </c>
      <c r="H578" t="s">
        <v>826</v>
      </c>
      <c r="I578">
        <v>1</v>
      </c>
      <c r="J578">
        <v>0</v>
      </c>
      <c r="K578" s="44">
        <v>556473322</v>
      </c>
    </row>
    <row r="579" spans="2:11" hidden="1" x14ac:dyDescent="0.25">
      <c r="B579" s="37" t="s">
        <v>792</v>
      </c>
      <c r="C579" t="s">
        <v>793</v>
      </c>
      <c r="D579" t="s">
        <v>860</v>
      </c>
      <c r="E579" t="str">
        <f t="shared" ref="E579:E642" si="9">+LEFT(D579,3)</f>
        <v>2.3</v>
      </c>
      <c r="F579" t="s">
        <v>101</v>
      </c>
      <c r="G579" s="42" t="s">
        <v>861</v>
      </c>
      <c r="H579" t="s">
        <v>826</v>
      </c>
      <c r="I579">
        <v>1</v>
      </c>
      <c r="J579">
        <v>0</v>
      </c>
      <c r="K579" s="44">
        <v>1359000000</v>
      </c>
    </row>
    <row r="580" spans="2:11" hidden="1" x14ac:dyDescent="0.25">
      <c r="B580" s="37" t="s">
        <v>792</v>
      </c>
      <c r="C580" t="s">
        <v>793</v>
      </c>
      <c r="D580" t="s">
        <v>862</v>
      </c>
      <c r="E580" t="str">
        <f t="shared" si="9"/>
        <v>2.3</v>
      </c>
      <c r="F580" t="s">
        <v>101</v>
      </c>
      <c r="G580" s="42" t="s">
        <v>863</v>
      </c>
      <c r="H580" t="s">
        <v>826</v>
      </c>
      <c r="I580">
        <v>1</v>
      </c>
      <c r="J580">
        <v>0</v>
      </c>
      <c r="K580" s="44">
        <v>602900589</v>
      </c>
    </row>
    <row r="581" spans="2:11" hidden="1" x14ac:dyDescent="0.25">
      <c r="B581" s="37" t="s">
        <v>792</v>
      </c>
      <c r="C581" t="s">
        <v>793</v>
      </c>
      <c r="D581" t="s">
        <v>864</v>
      </c>
      <c r="E581" t="str">
        <f t="shared" si="9"/>
        <v>2.3</v>
      </c>
      <c r="F581" t="s">
        <v>101</v>
      </c>
      <c r="G581" s="42" t="s">
        <v>865</v>
      </c>
      <c r="H581" t="s">
        <v>75</v>
      </c>
      <c r="I581">
        <v>1</v>
      </c>
      <c r="J581">
        <v>0</v>
      </c>
      <c r="K581" s="44">
        <v>120000000</v>
      </c>
    </row>
    <row r="582" spans="2:11" hidden="1" x14ac:dyDescent="0.25">
      <c r="B582" s="37" t="s">
        <v>792</v>
      </c>
      <c r="C582" t="s">
        <v>793</v>
      </c>
      <c r="D582" t="s">
        <v>864</v>
      </c>
      <c r="E582" t="str">
        <f t="shared" si="9"/>
        <v>2.3</v>
      </c>
      <c r="F582" t="s">
        <v>101</v>
      </c>
      <c r="G582" s="42" t="s">
        <v>865</v>
      </c>
      <c r="H582" t="s">
        <v>826</v>
      </c>
      <c r="I582">
        <v>1</v>
      </c>
      <c r="J582">
        <v>0</v>
      </c>
      <c r="K582" s="44">
        <v>1703100000</v>
      </c>
    </row>
    <row r="583" spans="2:11" hidden="1" x14ac:dyDescent="0.25">
      <c r="B583" s="37" t="s">
        <v>792</v>
      </c>
      <c r="C583" t="s">
        <v>793</v>
      </c>
      <c r="D583" t="s">
        <v>866</v>
      </c>
      <c r="E583" t="str">
        <f t="shared" si="9"/>
        <v>2.3</v>
      </c>
      <c r="F583" t="s">
        <v>101</v>
      </c>
      <c r="G583" s="42" t="s">
        <v>867</v>
      </c>
      <c r="H583" t="s">
        <v>826</v>
      </c>
      <c r="I583">
        <v>1</v>
      </c>
      <c r="J583">
        <v>0</v>
      </c>
      <c r="K583" s="44">
        <v>1185999741</v>
      </c>
    </row>
    <row r="584" spans="2:11" hidden="1" x14ac:dyDescent="0.25">
      <c r="B584" s="37" t="s">
        <v>792</v>
      </c>
      <c r="C584" t="s">
        <v>793</v>
      </c>
      <c r="D584" t="s">
        <v>868</v>
      </c>
      <c r="E584" t="str">
        <f t="shared" si="9"/>
        <v>2.3</v>
      </c>
      <c r="F584" t="s">
        <v>101</v>
      </c>
      <c r="G584" s="42" t="s">
        <v>869</v>
      </c>
      <c r="H584" t="s">
        <v>75</v>
      </c>
      <c r="I584">
        <v>1</v>
      </c>
      <c r="J584">
        <v>0</v>
      </c>
      <c r="K584" s="44">
        <v>720000000</v>
      </c>
    </row>
    <row r="585" spans="2:11" hidden="1" x14ac:dyDescent="0.25">
      <c r="B585" s="37" t="s">
        <v>792</v>
      </c>
      <c r="C585" t="s">
        <v>793</v>
      </c>
      <c r="D585" t="s">
        <v>868</v>
      </c>
      <c r="E585" t="str">
        <f t="shared" si="9"/>
        <v>2.3</v>
      </c>
      <c r="F585" t="s">
        <v>101</v>
      </c>
      <c r="G585" s="42" t="s">
        <v>869</v>
      </c>
      <c r="H585" t="s">
        <v>826</v>
      </c>
      <c r="I585">
        <v>1</v>
      </c>
      <c r="J585">
        <v>0</v>
      </c>
      <c r="K585" s="44">
        <v>952655800</v>
      </c>
    </row>
    <row r="586" spans="2:11" hidden="1" x14ac:dyDescent="0.25">
      <c r="B586" s="37" t="s">
        <v>792</v>
      </c>
      <c r="C586" t="s">
        <v>793</v>
      </c>
      <c r="D586" s="41" t="s">
        <v>870</v>
      </c>
      <c r="E586" t="str">
        <f t="shared" si="9"/>
        <v>2.3</v>
      </c>
      <c r="F586" t="s">
        <v>101</v>
      </c>
      <c r="G586" s="42" t="s">
        <v>871</v>
      </c>
      <c r="H586" t="s">
        <v>75</v>
      </c>
      <c r="I586">
        <v>1</v>
      </c>
      <c r="J586">
        <v>0</v>
      </c>
      <c r="K586" s="46">
        <v>2459760001</v>
      </c>
    </row>
    <row r="587" spans="2:11" hidden="1" x14ac:dyDescent="0.25">
      <c r="B587" s="37" t="s">
        <v>792</v>
      </c>
      <c r="C587" t="s">
        <v>793</v>
      </c>
      <c r="D587" t="s">
        <v>872</v>
      </c>
      <c r="E587" t="str">
        <f t="shared" si="9"/>
        <v>2.3</v>
      </c>
      <c r="F587" t="s">
        <v>101</v>
      </c>
      <c r="G587" s="42" t="s">
        <v>873</v>
      </c>
      <c r="H587" t="s">
        <v>75</v>
      </c>
      <c r="I587">
        <v>1</v>
      </c>
      <c r="J587">
        <v>0</v>
      </c>
      <c r="K587" s="44">
        <v>1448399999</v>
      </c>
    </row>
    <row r="588" spans="2:11" hidden="1" x14ac:dyDescent="0.25">
      <c r="B588" s="37" t="s">
        <v>792</v>
      </c>
      <c r="C588" t="s">
        <v>793</v>
      </c>
      <c r="D588" s="41" t="s">
        <v>872</v>
      </c>
      <c r="E588" t="str">
        <f t="shared" si="9"/>
        <v>2.3</v>
      </c>
      <c r="F588" t="s">
        <v>101</v>
      </c>
      <c r="G588" s="42" t="s">
        <v>873</v>
      </c>
      <c r="H588" t="s">
        <v>874</v>
      </c>
      <c r="I588">
        <v>1</v>
      </c>
      <c r="J588">
        <v>0</v>
      </c>
      <c r="K588" s="46">
        <v>17066794988</v>
      </c>
    </row>
    <row r="589" spans="2:11" hidden="1" x14ac:dyDescent="0.25">
      <c r="B589" s="37" t="s">
        <v>792</v>
      </c>
      <c r="C589" t="s">
        <v>793</v>
      </c>
      <c r="D589" t="s">
        <v>872</v>
      </c>
      <c r="E589" t="str">
        <f t="shared" si="9"/>
        <v>2.3</v>
      </c>
      <c r="F589" t="s">
        <v>101</v>
      </c>
      <c r="G589" s="42" t="s">
        <v>873</v>
      </c>
      <c r="H589" t="s">
        <v>875</v>
      </c>
      <c r="I589">
        <v>1</v>
      </c>
      <c r="J589">
        <v>0</v>
      </c>
      <c r="K589" s="44">
        <v>876002262142</v>
      </c>
    </row>
    <row r="590" spans="2:11" hidden="1" x14ac:dyDescent="0.25">
      <c r="B590" s="37" t="s">
        <v>792</v>
      </c>
      <c r="C590" t="s">
        <v>793</v>
      </c>
      <c r="D590" t="s">
        <v>872</v>
      </c>
      <c r="E590" t="str">
        <f t="shared" si="9"/>
        <v>2.3</v>
      </c>
      <c r="F590" t="s">
        <v>101</v>
      </c>
      <c r="G590" s="42" t="s">
        <v>873</v>
      </c>
      <c r="H590" t="s">
        <v>876</v>
      </c>
      <c r="I590">
        <v>1</v>
      </c>
      <c r="J590">
        <v>0</v>
      </c>
      <c r="K590" s="44">
        <v>430567728703</v>
      </c>
    </row>
    <row r="591" spans="2:11" hidden="1" x14ac:dyDescent="0.25">
      <c r="B591" s="37" t="s">
        <v>792</v>
      </c>
      <c r="C591" t="s">
        <v>793</v>
      </c>
      <c r="D591" t="s">
        <v>872</v>
      </c>
      <c r="E591" t="str">
        <f t="shared" si="9"/>
        <v>2.3</v>
      </c>
      <c r="F591" t="s">
        <v>101</v>
      </c>
      <c r="G591" s="42" t="s">
        <v>873</v>
      </c>
      <c r="H591" t="s">
        <v>877</v>
      </c>
      <c r="I591">
        <v>1</v>
      </c>
      <c r="J591">
        <v>0</v>
      </c>
      <c r="K591" s="44">
        <v>5303327173</v>
      </c>
    </row>
    <row r="592" spans="2:11" hidden="1" x14ac:dyDescent="0.25">
      <c r="B592" s="37" t="s">
        <v>792</v>
      </c>
      <c r="C592" t="s">
        <v>793</v>
      </c>
      <c r="D592" t="s">
        <v>872</v>
      </c>
      <c r="E592" t="str">
        <f t="shared" si="9"/>
        <v>2.3</v>
      </c>
      <c r="F592" t="s">
        <v>101</v>
      </c>
      <c r="G592" s="42" t="s">
        <v>873</v>
      </c>
      <c r="H592" t="s">
        <v>878</v>
      </c>
      <c r="I592">
        <v>1</v>
      </c>
      <c r="J592">
        <v>0</v>
      </c>
      <c r="K592" s="44">
        <v>628182143</v>
      </c>
    </row>
    <row r="593" spans="2:11" hidden="1" x14ac:dyDescent="0.25">
      <c r="B593" s="37" t="s">
        <v>792</v>
      </c>
      <c r="C593" t="s">
        <v>793</v>
      </c>
      <c r="D593" t="s">
        <v>872</v>
      </c>
      <c r="E593" t="str">
        <f t="shared" si="9"/>
        <v>2.3</v>
      </c>
      <c r="F593" t="s">
        <v>101</v>
      </c>
      <c r="G593" s="42" t="s">
        <v>873</v>
      </c>
      <c r="H593" t="s">
        <v>879</v>
      </c>
      <c r="I593">
        <v>1</v>
      </c>
      <c r="J593">
        <v>0</v>
      </c>
      <c r="K593" s="44">
        <v>6825324</v>
      </c>
    </row>
    <row r="594" spans="2:11" hidden="1" x14ac:dyDescent="0.25">
      <c r="B594" s="37" t="s">
        <v>792</v>
      </c>
      <c r="C594" t="s">
        <v>793</v>
      </c>
      <c r="D594" t="s">
        <v>880</v>
      </c>
      <c r="E594" t="str">
        <f t="shared" si="9"/>
        <v>2.3</v>
      </c>
      <c r="F594" t="s">
        <v>101</v>
      </c>
      <c r="G594" s="42" t="s">
        <v>881</v>
      </c>
      <c r="H594" t="s">
        <v>75</v>
      </c>
      <c r="I594">
        <v>1</v>
      </c>
      <c r="J594">
        <v>0</v>
      </c>
      <c r="K594" s="44">
        <v>500000000</v>
      </c>
    </row>
    <row r="595" spans="2:11" hidden="1" x14ac:dyDescent="0.25">
      <c r="B595" s="37" t="s">
        <v>792</v>
      </c>
      <c r="C595" t="s">
        <v>793</v>
      </c>
      <c r="D595" t="s">
        <v>880</v>
      </c>
      <c r="E595" t="str">
        <f t="shared" si="9"/>
        <v>2.3</v>
      </c>
      <c r="F595" t="s">
        <v>101</v>
      </c>
      <c r="G595" s="42" t="s">
        <v>881</v>
      </c>
      <c r="H595" t="s">
        <v>838</v>
      </c>
      <c r="I595">
        <v>1</v>
      </c>
      <c r="J595">
        <v>0</v>
      </c>
      <c r="K595" s="44">
        <v>240746000</v>
      </c>
    </row>
    <row r="596" spans="2:11" hidden="1" x14ac:dyDescent="0.25">
      <c r="B596" t="s">
        <v>792</v>
      </c>
      <c r="C596" t="s">
        <v>793</v>
      </c>
      <c r="D596" t="s">
        <v>880</v>
      </c>
      <c r="E596" t="str">
        <f t="shared" si="9"/>
        <v>2.3</v>
      </c>
      <c r="F596" t="s">
        <v>101</v>
      </c>
      <c r="G596" t="s">
        <v>881</v>
      </c>
      <c r="H596" t="s">
        <v>823</v>
      </c>
      <c r="I596">
        <v>1</v>
      </c>
      <c r="J596">
        <v>0</v>
      </c>
      <c r="K596" s="44">
        <v>2352745000</v>
      </c>
    </row>
    <row r="597" spans="2:11" hidden="1" x14ac:dyDescent="0.25">
      <c r="B597" t="s">
        <v>792</v>
      </c>
      <c r="C597" t="s">
        <v>793</v>
      </c>
      <c r="D597" t="s">
        <v>882</v>
      </c>
      <c r="E597" t="str">
        <f t="shared" si="9"/>
        <v>2.3</v>
      </c>
      <c r="F597" t="s">
        <v>101</v>
      </c>
      <c r="G597" t="s">
        <v>883</v>
      </c>
      <c r="H597" t="s">
        <v>826</v>
      </c>
      <c r="I597">
        <v>1</v>
      </c>
      <c r="J597">
        <v>0</v>
      </c>
      <c r="K597" s="44">
        <v>611128777</v>
      </c>
    </row>
    <row r="598" spans="2:11" hidden="1" x14ac:dyDescent="0.25">
      <c r="B598" t="s">
        <v>884</v>
      </c>
      <c r="C598" t="s">
        <v>885</v>
      </c>
      <c r="D598" t="s">
        <v>886</v>
      </c>
      <c r="E598" t="str">
        <f t="shared" si="9"/>
        <v>2.3</v>
      </c>
      <c r="F598" t="s">
        <v>101</v>
      </c>
      <c r="G598" t="s">
        <v>294</v>
      </c>
      <c r="H598" t="s">
        <v>75</v>
      </c>
      <c r="I598">
        <v>1</v>
      </c>
      <c r="J598">
        <v>0</v>
      </c>
      <c r="K598" s="44">
        <v>10000000000</v>
      </c>
    </row>
    <row r="599" spans="2:11" hidden="1" x14ac:dyDescent="0.25">
      <c r="B599" t="s">
        <v>887</v>
      </c>
      <c r="C599" t="s">
        <v>888</v>
      </c>
      <c r="D599" t="s">
        <v>678</v>
      </c>
      <c r="E599" t="str">
        <f t="shared" si="9"/>
        <v>2.1</v>
      </c>
      <c r="F599" t="s">
        <v>73</v>
      </c>
      <c r="G599" t="s">
        <v>679</v>
      </c>
      <c r="H599" t="s">
        <v>75</v>
      </c>
      <c r="I599">
        <v>1</v>
      </c>
      <c r="J599">
        <v>0</v>
      </c>
      <c r="K599" s="44">
        <v>35000000</v>
      </c>
    </row>
    <row r="600" spans="2:11" hidden="1" x14ac:dyDescent="0.25">
      <c r="B600" t="s">
        <v>887</v>
      </c>
      <c r="C600" t="s">
        <v>888</v>
      </c>
      <c r="D600" t="s">
        <v>598</v>
      </c>
      <c r="E600" t="str">
        <f t="shared" si="9"/>
        <v>2.1</v>
      </c>
      <c r="F600" t="s">
        <v>73</v>
      </c>
      <c r="G600" t="s">
        <v>889</v>
      </c>
      <c r="H600" t="s">
        <v>75</v>
      </c>
      <c r="I600">
        <v>1</v>
      </c>
      <c r="J600">
        <v>0</v>
      </c>
      <c r="K600" s="44">
        <v>2200000000</v>
      </c>
    </row>
    <row r="601" spans="2:11" hidden="1" x14ac:dyDescent="0.25">
      <c r="B601" t="s">
        <v>887</v>
      </c>
      <c r="C601" t="s">
        <v>888</v>
      </c>
      <c r="D601" t="s">
        <v>238</v>
      </c>
      <c r="E601" t="str">
        <f t="shared" si="9"/>
        <v>2.1</v>
      </c>
      <c r="F601" t="s">
        <v>73</v>
      </c>
      <c r="G601" t="s">
        <v>239</v>
      </c>
      <c r="H601" t="s">
        <v>75</v>
      </c>
      <c r="I601">
        <v>1</v>
      </c>
      <c r="J601">
        <v>0</v>
      </c>
      <c r="K601" s="44">
        <v>890000000</v>
      </c>
    </row>
    <row r="602" spans="2:11" hidden="1" x14ac:dyDescent="0.25">
      <c r="B602" t="s">
        <v>887</v>
      </c>
      <c r="C602" t="s">
        <v>888</v>
      </c>
      <c r="D602" t="s">
        <v>565</v>
      </c>
      <c r="E602" t="str">
        <f t="shared" si="9"/>
        <v>2.1</v>
      </c>
      <c r="F602" t="s">
        <v>73</v>
      </c>
      <c r="G602" t="s">
        <v>566</v>
      </c>
      <c r="H602" t="s">
        <v>75</v>
      </c>
      <c r="I602">
        <v>1</v>
      </c>
      <c r="J602">
        <v>0</v>
      </c>
      <c r="K602" s="44">
        <v>1261141514</v>
      </c>
    </row>
    <row r="603" spans="2:11" hidden="1" x14ac:dyDescent="0.25">
      <c r="B603" t="s">
        <v>887</v>
      </c>
      <c r="C603" t="s">
        <v>888</v>
      </c>
      <c r="D603" t="s">
        <v>603</v>
      </c>
      <c r="E603" t="str">
        <f t="shared" si="9"/>
        <v>2.1</v>
      </c>
      <c r="F603" t="s">
        <v>73</v>
      </c>
      <c r="G603" t="s">
        <v>890</v>
      </c>
      <c r="H603" t="s">
        <v>75</v>
      </c>
      <c r="I603">
        <v>1</v>
      </c>
      <c r="J603">
        <v>0</v>
      </c>
      <c r="K603" s="44">
        <v>2534000000</v>
      </c>
    </row>
    <row r="604" spans="2:11" hidden="1" x14ac:dyDescent="0.25">
      <c r="B604" t="s">
        <v>887</v>
      </c>
      <c r="C604" t="s">
        <v>888</v>
      </c>
      <c r="D604" t="s">
        <v>891</v>
      </c>
      <c r="E604" t="str">
        <f t="shared" si="9"/>
        <v>2.1</v>
      </c>
      <c r="F604" t="s">
        <v>73</v>
      </c>
      <c r="G604" t="s">
        <v>892</v>
      </c>
      <c r="H604" t="s">
        <v>75</v>
      </c>
      <c r="I604">
        <v>1</v>
      </c>
      <c r="J604">
        <v>0</v>
      </c>
      <c r="K604" s="44">
        <v>4189564815</v>
      </c>
    </row>
    <row r="605" spans="2:11" hidden="1" x14ac:dyDescent="0.25">
      <c r="B605" t="s">
        <v>887</v>
      </c>
      <c r="C605" t="s">
        <v>888</v>
      </c>
      <c r="D605" t="s">
        <v>463</v>
      </c>
      <c r="E605" t="str">
        <f t="shared" si="9"/>
        <v>2.1</v>
      </c>
      <c r="F605" t="s">
        <v>73</v>
      </c>
      <c r="G605" t="s">
        <v>464</v>
      </c>
      <c r="H605" t="s">
        <v>75</v>
      </c>
      <c r="I605">
        <v>1</v>
      </c>
      <c r="J605">
        <v>0</v>
      </c>
      <c r="K605" s="44">
        <v>30000000</v>
      </c>
    </row>
    <row r="606" spans="2:11" hidden="1" x14ac:dyDescent="0.25">
      <c r="B606" s="37" t="s">
        <v>887</v>
      </c>
      <c r="C606" t="s">
        <v>888</v>
      </c>
      <c r="D606" t="s">
        <v>465</v>
      </c>
      <c r="E606" t="str">
        <f t="shared" si="9"/>
        <v>2.1</v>
      </c>
      <c r="F606" t="s">
        <v>73</v>
      </c>
      <c r="G606" s="42" t="s">
        <v>893</v>
      </c>
      <c r="H606" t="s">
        <v>321</v>
      </c>
      <c r="I606">
        <v>1</v>
      </c>
      <c r="J606">
        <v>0</v>
      </c>
      <c r="K606" s="44">
        <v>1200000000</v>
      </c>
    </row>
    <row r="607" spans="2:11" hidden="1" x14ac:dyDescent="0.25">
      <c r="B607" s="37" t="s">
        <v>887</v>
      </c>
      <c r="C607" t="s">
        <v>888</v>
      </c>
      <c r="D607" t="s">
        <v>894</v>
      </c>
      <c r="E607" t="str">
        <f t="shared" si="9"/>
        <v>2.1</v>
      </c>
      <c r="F607" t="s">
        <v>73</v>
      </c>
      <c r="G607" s="42" t="s">
        <v>895</v>
      </c>
      <c r="H607" t="s">
        <v>321</v>
      </c>
      <c r="I607">
        <v>1</v>
      </c>
      <c r="J607">
        <v>0</v>
      </c>
      <c r="K607" s="44">
        <v>90000000</v>
      </c>
    </row>
    <row r="608" spans="2:11" hidden="1" x14ac:dyDescent="0.25">
      <c r="B608" s="37" t="s">
        <v>887</v>
      </c>
      <c r="C608" t="s">
        <v>888</v>
      </c>
      <c r="D608" t="s">
        <v>896</v>
      </c>
      <c r="E608" t="str">
        <f t="shared" si="9"/>
        <v>2.3</v>
      </c>
      <c r="F608" t="s">
        <v>101</v>
      </c>
      <c r="G608" s="42" t="s">
        <v>897</v>
      </c>
      <c r="H608" t="s">
        <v>75</v>
      </c>
      <c r="I608">
        <v>1</v>
      </c>
      <c r="J608">
        <v>0</v>
      </c>
      <c r="K608" s="44">
        <v>200000000</v>
      </c>
    </row>
    <row r="609" spans="2:11" hidden="1" x14ac:dyDescent="0.25">
      <c r="B609" s="37" t="s">
        <v>887</v>
      </c>
      <c r="C609" t="s">
        <v>888</v>
      </c>
      <c r="D609" t="s">
        <v>896</v>
      </c>
      <c r="E609" t="str">
        <f t="shared" si="9"/>
        <v>2.3</v>
      </c>
      <c r="F609" t="s">
        <v>101</v>
      </c>
      <c r="G609" s="42" t="s">
        <v>897</v>
      </c>
      <c r="H609" t="s">
        <v>898</v>
      </c>
      <c r="I609">
        <v>1</v>
      </c>
      <c r="J609">
        <v>0</v>
      </c>
      <c r="K609" s="44">
        <v>121390768</v>
      </c>
    </row>
    <row r="610" spans="2:11" hidden="1" x14ac:dyDescent="0.25">
      <c r="B610" s="37" t="s">
        <v>887</v>
      </c>
      <c r="C610" t="s">
        <v>888</v>
      </c>
      <c r="D610" t="s">
        <v>896</v>
      </c>
      <c r="E610" t="str">
        <f t="shared" si="9"/>
        <v>2.3</v>
      </c>
      <c r="F610" t="s">
        <v>101</v>
      </c>
      <c r="G610" s="42" t="s">
        <v>897</v>
      </c>
      <c r="H610" t="s">
        <v>321</v>
      </c>
      <c r="I610">
        <v>1</v>
      </c>
      <c r="J610">
        <v>0</v>
      </c>
      <c r="K610" s="44">
        <v>69539338</v>
      </c>
    </row>
    <row r="611" spans="2:11" hidden="1" x14ac:dyDescent="0.25">
      <c r="B611" s="37" t="s">
        <v>887</v>
      </c>
      <c r="C611" t="s">
        <v>888</v>
      </c>
      <c r="D611" t="s">
        <v>899</v>
      </c>
      <c r="E611" t="str">
        <f t="shared" si="9"/>
        <v>2.3</v>
      </c>
      <c r="F611" t="s">
        <v>101</v>
      </c>
      <c r="G611" s="42" t="s">
        <v>900</v>
      </c>
      <c r="H611" t="s">
        <v>75</v>
      </c>
      <c r="I611">
        <v>1</v>
      </c>
      <c r="J611">
        <v>0</v>
      </c>
      <c r="K611" s="44">
        <v>2700000000</v>
      </c>
    </row>
    <row r="612" spans="2:11" hidden="1" x14ac:dyDescent="0.25">
      <c r="B612" s="37" t="s">
        <v>887</v>
      </c>
      <c r="C612" t="s">
        <v>888</v>
      </c>
      <c r="D612" t="s">
        <v>899</v>
      </c>
      <c r="E612" t="str">
        <f t="shared" si="9"/>
        <v>2.3</v>
      </c>
      <c r="F612" t="s">
        <v>101</v>
      </c>
      <c r="G612" s="42" t="s">
        <v>900</v>
      </c>
      <c r="H612" t="s">
        <v>321</v>
      </c>
      <c r="I612">
        <v>1</v>
      </c>
      <c r="J612">
        <v>0</v>
      </c>
      <c r="K612" s="44">
        <v>1012826368</v>
      </c>
    </row>
    <row r="613" spans="2:11" hidden="1" x14ac:dyDescent="0.25">
      <c r="B613" s="37" t="s">
        <v>887</v>
      </c>
      <c r="C613" t="s">
        <v>888</v>
      </c>
      <c r="D613" t="s">
        <v>901</v>
      </c>
      <c r="E613" t="str">
        <f t="shared" si="9"/>
        <v>2.3</v>
      </c>
      <c r="F613" t="s">
        <v>101</v>
      </c>
      <c r="G613" s="42" t="s">
        <v>902</v>
      </c>
      <c r="H613" t="s">
        <v>321</v>
      </c>
      <c r="I613">
        <v>1</v>
      </c>
      <c r="J613">
        <v>0</v>
      </c>
      <c r="K613" s="44">
        <v>50000000</v>
      </c>
    </row>
    <row r="614" spans="2:11" hidden="1" x14ac:dyDescent="0.25">
      <c r="B614" s="37" t="s">
        <v>887</v>
      </c>
      <c r="C614" t="s">
        <v>888</v>
      </c>
      <c r="D614" t="s">
        <v>903</v>
      </c>
      <c r="E614" t="str">
        <f t="shared" si="9"/>
        <v>2.3</v>
      </c>
      <c r="F614" t="s">
        <v>101</v>
      </c>
      <c r="G614" s="42" t="s">
        <v>904</v>
      </c>
      <c r="H614" t="s">
        <v>75</v>
      </c>
      <c r="I614">
        <v>1</v>
      </c>
      <c r="J614">
        <v>0</v>
      </c>
      <c r="K614" s="44">
        <v>1550000000</v>
      </c>
    </row>
    <row r="615" spans="2:11" hidden="1" x14ac:dyDescent="0.25">
      <c r="B615" s="37" t="s">
        <v>887</v>
      </c>
      <c r="C615" t="s">
        <v>888</v>
      </c>
      <c r="D615" t="s">
        <v>903</v>
      </c>
      <c r="E615" t="str">
        <f t="shared" si="9"/>
        <v>2.3</v>
      </c>
      <c r="F615" t="s">
        <v>101</v>
      </c>
      <c r="G615" s="42" t="s">
        <v>904</v>
      </c>
      <c r="H615" t="s">
        <v>321</v>
      </c>
      <c r="I615">
        <v>1</v>
      </c>
      <c r="J615">
        <v>0</v>
      </c>
      <c r="K615" s="44">
        <v>596136502</v>
      </c>
    </row>
    <row r="616" spans="2:11" hidden="1" x14ac:dyDescent="0.25">
      <c r="B616" s="37" t="s">
        <v>887</v>
      </c>
      <c r="C616" t="s">
        <v>888</v>
      </c>
      <c r="D616" t="s">
        <v>905</v>
      </c>
      <c r="E616" t="str">
        <f t="shared" si="9"/>
        <v>2.3</v>
      </c>
      <c r="F616" t="s">
        <v>101</v>
      </c>
      <c r="G616" s="42" t="s">
        <v>906</v>
      </c>
      <c r="H616" t="s">
        <v>898</v>
      </c>
      <c r="I616">
        <v>1</v>
      </c>
      <c r="J616">
        <v>0</v>
      </c>
      <c r="K616" s="44">
        <v>178609232</v>
      </c>
    </row>
    <row r="617" spans="2:11" hidden="1" x14ac:dyDescent="0.25">
      <c r="B617" s="37" t="s">
        <v>887</v>
      </c>
      <c r="C617" t="s">
        <v>888</v>
      </c>
      <c r="D617" t="s">
        <v>905</v>
      </c>
      <c r="E617" t="str">
        <f t="shared" si="9"/>
        <v>2.3</v>
      </c>
      <c r="F617" t="s">
        <v>101</v>
      </c>
      <c r="G617" s="42" t="s">
        <v>906</v>
      </c>
      <c r="H617" t="s">
        <v>321</v>
      </c>
      <c r="I617">
        <v>1</v>
      </c>
      <c r="J617">
        <v>0</v>
      </c>
      <c r="K617" s="44">
        <v>1673425639</v>
      </c>
    </row>
    <row r="618" spans="2:11" hidden="1" x14ac:dyDescent="0.25">
      <c r="B618" s="37" t="s">
        <v>887</v>
      </c>
      <c r="C618" t="s">
        <v>888</v>
      </c>
      <c r="D618" t="s">
        <v>907</v>
      </c>
      <c r="E618" t="str">
        <f t="shared" si="9"/>
        <v>2.3</v>
      </c>
      <c r="F618" t="s">
        <v>101</v>
      </c>
      <c r="G618" s="42" t="s">
        <v>908</v>
      </c>
      <c r="H618" t="s">
        <v>75</v>
      </c>
      <c r="I618">
        <v>1</v>
      </c>
      <c r="J618">
        <v>0</v>
      </c>
      <c r="K618" s="44">
        <v>50000000</v>
      </c>
    </row>
    <row r="619" spans="2:11" hidden="1" x14ac:dyDescent="0.25">
      <c r="B619" t="s">
        <v>887</v>
      </c>
      <c r="C619" t="s">
        <v>888</v>
      </c>
      <c r="D619" t="s">
        <v>909</v>
      </c>
      <c r="E619" t="str">
        <f t="shared" si="9"/>
        <v>2.3</v>
      </c>
      <c r="F619" t="s">
        <v>101</v>
      </c>
      <c r="G619" t="s">
        <v>910</v>
      </c>
      <c r="H619" t="s">
        <v>75</v>
      </c>
      <c r="I619">
        <v>1</v>
      </c>
      <c r="J619">
        <v>0</v>
      </c>
      <c r="K619" s="44">
        <v>1500000000</v>
      </c>
    </row>
    <row r="620" spans="2:11" hidden="1" x14ac:dyDescent="0.25">
      <c r="B620" t="s">
        <v>887</v>
      </c>
      <c r="C620" t="s">
        <v>888</v>
      </c>
      <c r="D620" t="s">
        <v>911</v>
      </c>
      <c r="E620" t="str">
        <f t="shared" si="9"/>
        <v>2.3</v>
      </c>
      <c r="F620" t="s">
        <v>101</v>
      </c>
      <c r="G620" t="s">
        <v>912</v>
      </c>
      <c r="H620" t="s">
        <v>321</v>
      </c>
      <c r="I620">
        <v>1</v>
      </c>
      <c r="J620">
        <v>0</v>
      </c>
      <c r="K620" s="44">
        <v>906037673</v>
      </c>
    </row>
    <row r="621" spans="2:11" hidden="1" x14ac:dyDescent="0.25">
      <c r="B621" t="s">
        <v>913</v>
      </c>
      <c r="C621" t="s">
        <v>914</v>
      </c>
      <c r="D621" t="s">
        <v>236</v>
      </c>
      <c r="E621" t="str">
        <f t="shared" si="9"/>
        <v>2.1</v>
      </c>
      <c r="F621" t="s">
        <v>73</v>
      </c>
      <c r="G621" t="s">
        <v>915</v>
      </c>
      <c r="H621" t="s">
        <v>75</v>
      </c>
      <c r="I621">
        <v>1</v>
      </c>
      <c r="J621">
        <v>0</v>
      </c>
      <c r="K621" s="44">
        <v>7830972</v>
      </c>
    </row>
    <row r="622" spans="2:11" hidden="1" x14ac:dyDescent="0.25">
      <c r="B622" t="s">
        <v>913</v>
      </c>
      <c r="C622" t="s">
        <v>914</v>
      </c>
      <c r="D622" t="s">
        <v>72</v>
      </c>
      <c r="E622" t="str">
        <f t="shared" si="9"/>
        <v>2.1</v>
      </c>
      <c r="F622" t="s">
        <v>73</v>
      </c>
      <c r="G622" t="s">
        <v>74</v>
      </c>
      <c r="H622" t="s">
        <v>75</v>
      </c>
      <c r="I622">
        <v>1</v>
      </c>
      <c r="J622">
        <v>0</v>
      </c>
      <c r="K622" s="44">
        <v>1221000</v>
      </c>
    </row>
    <row r="623" spans="2:11" hidden="1" x14ac:dyDescent="0.25">
      <c r="B623" t="s">
        <v>913</v>
      </c>
      <c r="C623" t="s">
        <v>914</v>
      </c>
      <c r="D623" t="s">
        <v>403</v>
      </c>
      <c r="E623" t="str">
        <f t="shared" si="9"/>
        <v>2.1</v>
      </c>
      <c r="F623" t="s">
        <v>73</v>
      </c>
      <c r="G623" t="s">
        <v>404</v>
      </c>
      <c r="H623" t="s">
        <v>75</v>
      </c>
      <c r="I623">
        <v>1</v>
      </c>
      <c r="J623">
        <v>0</v>
      </c>
      <c r="K623" s="44">
        <v>68986500</v>
      </c>
    </row>
    <row r="624" spans="2:11" hidden="1" x14ac:dyDescent="0.25">
      <c r="B624" t="s">
        <v>913</v>
      </c>
      <c r="C624" t="s">
        <v>914</v>
      </c>
      <c r="D624" t="s">
        <v>238</v>
      </c>
      <c r="E624" t="str">
        <f t="shared" si="9"/>
        <v>2.1</v>
      </c>
      <c r="F624" t="s">
        <v>73</v>
      </c>
      <c r="G624" t="s">
        <v>239</v>
      </c>
      <c r="H624" t="s">
        <v>75</v>
      </c>
      <c r="I624">
        <v>1</v>
      </c>
      <c r="J624">
        <v>0</v>
      </c>
      <c r="K624" s="44">
        <v>15987138</v>
      </c>
    </row>
    <row r="625" spans="2:11" hidden="1" x14ac:dyDescent="0.25">
      <c r="B625" t="s">
        <v>913</v>
      </c>
      <c r="C625" t="s">
        <v>914</v>
      </c>
      <c r="D625" t="s">
        <v>565</v>
      </c>
      <c r="E625" t="str">
        <f t="shared" si="9"/>
        <v>2.1</v>
      </c>
      <c r="F625" t="s">
        <v>73</v>
      </c>
      <c r="G625" t="s">
        <v>566</v>
      </c>
      <c r="H625" t="s">
        <v>75</v>
      </c>
      <c r="I625">
        <v>1</v>
      </c>
      <c r="J625">
        <v>0</v>
      </c>
      <c r="K625" s="44">
        <v>133889346</v>
      </c>
    </row>
    <row r="626" spans="2:11" hidden="1" x14ac:dyDescent="0.25">
      <c r="B626" t="s">
        <v>913</v>
      </c>
      <c r="C626" t="s">
        <v>914</v>
      </c>
      <c r="D626" t="s">
        <v>603</v>
      </c>
      <c r="E626" t="str">
        <f t="shared" si="9"/>
        <v>2.1</v>
      </c>
      <c r="F626" t="s">
        <v>73</v>
      </c>
      <c r="G626" t="s">
        <v>890</v>
      </c>
      <c r="H626" t="s">
        <v>75</v>
      </c>
      <c r="I626">
        <v>1</v>
      </c>
      <c r="J626">
        <v>0</v>
      </c>
      <c r="K626" s="44">
        <v>604068291</v>
      </c>
    </row>
    <row r="627" spans="2:11" hidden="1" x14ac:dyDescent="0.25">
      <c r="B627" s="37" t="s">
        <v>913</v>
      </c>
      <c r="C627" t="s">
        <v>914</v>
      </c>
      <c r="D627" t="s">
        <v>916</v>
      </c>
      <c r="E627" t="str">
        <f t="shared" si="9"/>
        <v>2.1</v>
      </c>
      <c r="F627" t="s">
        <v>73</v>
      </c>
      <c r="G627" s="42" t="s">
        <v>917</v>
      </c>
      <c r="H627" t="s">
        <v>75</v>
      </c>
      <c r="I627">
        <v>1</v>
      </c>
      <c r="J627">
        <v>0</v>
      </c>
      <c r="K627" s="44">
        <v>737344764</v>
      </c>
    </row>
    <row r="628" spans="2:11" hidden="1" x14ac:dyDescent="0.25">
      <c r="B628" s="37" t="s">
        <v>913</v>
      </c>
      <c r="C628" t="s">
        <v>914</v>
      </c>
      <c r="D628" t="s">
        <v>918</v>
      </c>
      <c r="E628" t="str">
        <f t="shared" si="9"/>
        <v>2.1</v>
      </c>
      <c r="F628" t="s">
        <v>73</v>
      </c>
      <c r="G628" s="42" t="s">
        <v>919</v>
      </c>
      <c r="H628" t="s">
        <v>75</v>
      </c>
      <c r="I628">
        <v>1</v>
      </c>
      <c r="J628">
        <v>0</v>
      </c>
      <c r="K628" s="44">
        <v>660000000</v>
      </c>
    </row>
    <row r="629" spans="2:11" hidden="1" x14ac:dyDescent="0.25">
      <c r="B629" s="37" t="s">
        <v>913</v>
      </c>
      <c r="C629" t="s">
        <v>914</v>
      </c>
      <c r="D629" t="s">
        <v>920</v>
      </c>
      <c r="E629" t="str">
        <f t="shared" si="9"/>
        <v>2.3</v>
      </c>
      <c r="F629" t="s">
        <v>101</v>
      </c>
      <c r="G629" s="42" t="s">
        <v>921</v>
      </c>
      <c r="H629" t="s">
        <v>75</v>
      </c>
      <c r="I629">
        <v>1</v>
      </c>
      <c r="J629">
        <v>0</v>
      </c>
      <c r="K629" s="44">
        <v>500000000</v>
      </c>
    </row>
    <row r="630" spans="2:11" hidden="1" x14ac:dyDescent="0.25">
      <c r="B630" s="37" t="s">
        <v>913</v>
      </c>
      <c r="C630" t="s">
        <v>914</v>
      </c>
      <c r="D630" t="s">
        <v>922</v>
      </c>
      <c r="E630" t="str">
        <f t="shared" si="9"/>
        <v>2.3</v>
      </c>
      <c r="F630" t="s">
        <v>101</v>
      </c>
      <c r="G630" s="42" t="s">
        <v>923</v>
      </c>
      <c r="H630" t="s">
        <v>75</v>
      </c>
      <c r="I630">
        <v>1</v>
      </c>
      <c r="J630">
        <v>0</v>
      </c>
      <c r="K630" s="44">
        <v>1500000000</v>
      </c>
    </row>
    <row r="631" spans="2:11" hidden="1" x14ac:dyDescent="0.25">
      <c r="B631" s="37" t="s">
        <v>913</v>
      </c>
      <c r="C631" t="s">
        <v>914</v>
      </c>
      <c r="D631" t="s">
        <v>922</v>
      </c>
      <c r="E631" t="str">
        <f t="shared" si="9"/>
        <v>2.3</v>
      </c>
      <c r="F631" t="s">
        <v>101</v>
      </c>
      <c r="G631" s="42" t="s">
        <v>923</v>
      </c>
      <c r="H631" t="s">
        <v>924</v>
      </c>
      <c r="I631">
        <v>1</v>
      </c>
      <c r="J631">
        <v>0</v>
      </c>
      <c r="K631" s="44">
        <v>7437540</v>
      </c>
    </row>
    <row r="632" spans="2:11" hidden="1" x14ac:dyDescent="0.25">
      <c r="B632" s="37" t="s">
        <v>913</v>
      </c>
      <c r="C632" t="s">
        <v>914</v>
      </c>
      <c r="D632" t="s">
        <v>922</v>
      </c>
      <c r="E632" t="str">
        <f t="shared" si="9"/>
        <v>2.3</v>
      </c>
      <c r="F632" t="s">
        <v>101</v>
      </c>
      <c r="G632" t="s">
        <v>923</v>
      </c>
      <c r="H632" t="s">
        <v>925</v>
      </c>
      <c r="I632">
        <v>1</v>
      </c>
      <c r="J632">
        <v>0</v>
      </c>
      <c r="K632" s="44">
        <v>119450100</v>
      </c>
    </row>
    <row r="633" spans="2:11" hidden="1" x14ac:dyDescent="0.25">
      <c r="B633" s="37" t="s">
        <v>913</v>
      </c>
      <c r="C633" t="s">
        <v>914</v>
      </c>
      <c r="D633" t="s">
        <v>926</v>
      </c>
      <c r="E633" t="str">
        <f t="shared" si="9"/>
        <v>2.3</v>
      </c>
      <c r="F633" t="s">
        <v>101</v>
      </c>
      <c r="G633" t="s">
        <v>927</v>
      </c>
      <c r="H633" t="s">
        <v>75</v>
      </c>
      <c r="I633">
        <v>1</v>
      </c>
      <c r="J633">
        <v>0</v>
      </c>
      <c r="K633" s="44">
        <v>200000000</v>
      </c>
    </row>
    <row r="634" spans="2:11" hidden="1" x14ac:dyDescent="0.25">
      <c r="B634" s="37" t="s">
        <v>928</v>
      </c>
      <c r="C634" t="s">
        <v>929</v>
      </c>
      <c r="D634" t="s">
        <v>930</v>
      </c>
      <c r="E634" t="str">
        <f t="shared" si="9"/>
        <v>2.3</v>
      </c>
      <c r="F634" t="s">
        <v>101</v>
      </c>
      <c r="G634" t="s">
        <v>931</v>
      </c>
      <c r="H634" t="s">
        <v>75</v>
      </c>
      <c r="I634">
        <v>1</v>
      </c>
      <c r="J634">
        <v>0</v>
      </c>
      <c r="K634" s="44">
        <v>570000000</v>
      </c>
    </row>
    <row r="635" spans="2:11" hidden="1" x14ac:dyDescent="0.25">
      <c r="B635" s="37" t="s">
        <v>928</v>
      </c>
      <c r="C635" t="s">
        <v>929</v>
      </c>
      <c r="D635" t="s">
        <v>932</v>
      </c>
      <c r="E635" t="str">
        <f t="shared" si="9"/>
        <v>2.3</v>
      </c>
      <c r="F635" t="s">
        <v>101</v>
      </c>
      <c r="G635" t="s">
        <v>933</v>
      </c>
      <c r="H635" t="s">
        <v>75</v>
      </c>
      <c r="I635">
        <v>1</v>
      </c>
      <c r="J635">
        <v>0</v>
      </c>
      <c r="K635" s="44">
        <v>300000000</v>
      </c>
    </row>
    <row r="636" spans="2:11" hidden="1" x14ac:dyDescent="0.25">
      <c r="B636" s="37" t="s">
        <v>928</v>
      </c>
      <c r="C636" t="s">
        <v>929</v>
      </c>
      <c r="D636" t="s">
        <v>934</v>
      </c>
      <c r="E636" t="str">
        <f t="shared" si="9"/>
        <v>2.3</v>
      </c>
      <c r="F636" t="s">
        <v>101</v>
      </c>
      <c r="G636" t="s">
        <v>935</v>
      </c>
      <c r="H636" t="s">
        <v>75</v>
      </c>
      <c r="I636">
        <v>1</v>
      </c>
      <c r="J636">
        <v>0</v>
      </c>
      <c r="K636" s="44">
        <v>1500000000</v>
      </c>
    </row>
    <row r="637" spans="2:11" hidden="1" x14ac:dyDescent="0.25">
      <c r="B637" s="37" t="s">
        <v>928</v>
      </c>
      <c r="C637" t="s">
        <v>929</v>
      </c>
      <c r="D637" t="s">
        <v>936</v>
      </c>
      <c r="E637" t="str">
        <f t="shared" si="9"/>
        <v>2.3</v>
      </c>
      <c r="F637" t="s">
        <v>101</v>
      </c>
      <c r="G637" s="42" t="s">
        <v>937</v>
      </c>
      <c r="H637" t="s">
        <v>75</v>
      </c>
      <c r="I637">
        <v>1</v>
      </c>
      <c r="J637">
        <v>0</v>
      </c>
      <c r="K637" s="44">
        <v>418552120</v>
      </c>
    </row>
    <row r="638" spans="2:11" hidden="1" x14ac:dyDescent="0.25">
      <c r="B638" s="37" t="s">
        <v>928</v>
      </c>
      <c r="C638" t="s">
        <v>929</v>
      </c>
      <c r="D638" t="s">
        <v>938</v>
      </c>
      <c r="E638" t="str">
        <f t="shared" si="9"/>
        <v>2.3</v>
      </c>
      <c r="F638" t="s">
        <v>101</v>
      </c>
      <c r="G638" s="42" t="s">
        <v>939</v>
      </c>
      <c r="H638" t="s">
        <v>75</v>
      </c>
      <c r="I638">
        <v>1</v>
      </c>
      <c r="J638">
        <v>0</v>
      </c>
      <c r="K638" s="44">
        <v>279322080</v>
      </c>
    </row>
    <row r="639" spans="2:11" hidden="1" x14ac:dyDescent="0.25">
      <c r="B639" t="s">
        <v>928</v>
      </c>
      <c r="C639" t="s">
        <v>929</v>
      </c>
      <c r="D639" t="s">
        <v>940</v>
      </c>
      <c r="E639" t="str">
        <f t="shared" si="9"/>
        <v>2.3</v>
      </c>
      <c r="F639" t="s">
        <v>101</v>
      </c>
      <c r="G639" t="s">
        <v>941</v>
      </c>
      <c r="H639" t="s">
        <v>75</v>
      </c>
      <c r="I639">
        <v>1</v>
      </c>
      <c r="J639">
        <v>0</v>
      </c>
      <c r="K639" s="44">
        <v>182125800</v>
      </c>
    </row>
    <row r="640" spans="2:11" hidden="1" x14ac:dyDescent="0.25">
      <c r="B640" t="s">
        <v>928</v>
      </c>
      <c r="C640" t="s">
        <v>929</v>
      </c>
      <c r="D640" t="s">
        <v>942</v>
      </c>
      <c r="E640" t="str">
        <f t="shared" si="9"/>
        <v>2.3</v>
      </c>
      <c r="F640" t="s">
        <v>101</v>
      </c>
      <c r="G640" t="s">
        <v>943</v>
      </c>
      <c r="H640" t="s">
        <v>75</v>
      </c>
      <c r="I640">
        <v>1</v>
      </c>
      <c r="J640">
        <v>0</v>
      </c>
      <c r="K640" s="44">
        <v>250000000</v>
      </c>
    </row>
    <row r="641" spans="2:11" hidden="1" x14ac:dyDescent="0.25">
      <c r="B641" t="s">
        <v>944</v>
      </c>
      <c r="C641" t="s">
        <v>945</v>
      </c>
      <c r="D641" t="s">
        <v>946</v>
      </c>
      <c r="E641" t="str">
        <f t="shared" si="9"/>
        <v>2.1</v>
      </c>
      <c r="F641" t="s">
        <v>73</v>
      </c>
      <c r="G641" t="s">
        <v>947</v>
      </c>
      <c r="H641" t="s">
        <v>75</v>
      </c>
      <c r="I641">
        <v>1</v>
      </c>
      <c r="J641">
        <v>0</v>
      </c>
      <c r="K641" s="44">
        <v>4812898991</v>
      </c>
    </row>
    <row r="642" spans="2:11" hidden="1" x14ac:dyDescent="0.25">
      <c r="B642" t="s">
        <v>944</v>
      </c>
      <c r="C642" t="s">
        <v>945</v>
      </c>
      <c r="D642" t="s">
        <v>948</v>
      </c>
      <c r="E642" t="str">
        <f t="shared" si="9"/>
        <v>2.1</v>
      </c>
      <c r="F642" t="s">
        <v>73</v>
      </c>
      <c r="G642" t="s">
        <v>949</v>
      </c>
      <c r="H642" t="s">
        <v>75</v>
      </c>
      <c r="I642">
        <v>1</v>
      </c>
      <c r="J642">
        <v>0</v>
      </c>
      <c r="K642" s="44">
        <v>1642148528</v>
      </c>
    </row>
    <row r="643" spans="2:11" hidden="1" x14ac:dyDescent="0.25">
      <c r="B643" s="37" t="s">
        <v>944</v>
      </c>
      <c r="C643" t="s">
        <v>945</v>
      </c>
      <c r="D643" t="s">
        <v>948</v>
      </c>
      <c r="E643" t="str">
        <f t="shared" ref="E643:E706" si="10">+LEFT(D643,3)</f>
        <v>2.1</v>
      </c>
      <c r="F643" t="s">
        <v>73</v>
      </c>
      <c r="G643" s="42" t="s">
        <v>949</v>
      </c>
      <c r="H643" t="s">
        <v>950</v>
      </c>
      <c r="I643">
        <v>1</v>
      </c>
      <c r="J643">
        <v>0</v>
      </c>
      <c r="K643" s="44">
        <v>79000000</v>
      </c>
    </row>
    <row r="644" spans="2:11" hidden="1" x14ac:dyDescent="0.25">
      <c r="B644" s="37" t="s">
        <v>944</v>
      </c>
      <c r="C644" t="s">
        <v>945</v>
      </c>
      <c r="D644" t="s">
        <v>948</v>
      </c>
      <c r="E644" t="str">
        <f t="shared" si="10"/>
        <v>2.1</v>
      </c>
      <c r="F644" t="s">
        <v>73</v>
      </c>
      <c r="G644" s="42" t="s">
        <v>949</v>
      </c>
      <c r="H644" t="s">
        <v>951</v>
      </c>
      <c r="I644">
        <v>1</v>
      </c>
      <c r="J644">
        <v>0</v>
      </c>
      <c r="K644" s="44">
        <v>295000000</v>
      </c>
    </row>
    <row r="645" spans="2:11" hidden="1" x14ac:dyDescent="0.25">
      <c r="B645" s="37" t="s">
        <v>944</v>
      </c>
      <c r="C645" t="s">
        <v>945</v>
      </c>
      <c r="D645" t="s">
        <v>952</v>
      </c>
      <c r="E645" t="str">
        <f t="shared" si="10"/>
        <v>2.1</v>
      </c>
      <c r="F645" t="s">
        <v>73</v>
      </c>
      <c r="G645" s="42" t="s">
        <v>953</v>
      </c>
      <c r="H645" t="s">
        <v>75</v>
      </c>
      <c r="I645">
        <v>1</v>
      </c>
      <c r="J645">
        <v>0</v>
      </c>
      <c r="K645" s="44">
        <v>201886714</v>
      </c>
    </row>
    <row r="646" spans="2:11" hidden="1" x14ac:dyDescent="0.25">
      <c r="B646" s="37" t="s">
        <v>944</v>
      </c>
      <c r="C646" t="s">
        <v>945</v>
      </c>
      <c r="D646" t="s">
        <v>954</v>
      </c>
      <c r="E646" t="str">
        <f t="shared" si="10"/>
        <v>2.1</v>
      </c>
      <c r="F646" t="s">
        <v>73</v>
      </c>
      <c r="G646" s="42" t="s">
        <v>955</v>
      </c>
      <c r="H646" t="s">
        <v>950</v>
      </c>
      <c r="I646">
        <v>1</v>
      </c>
      <c r="J646">
        <v>0</v>
      </c>
      <c r="K646" s="44">
        <v>264000000</v>
      </c>
    </row>
    <row r="647" spans="2:11" hidden="1" x14ac:dyDescent="0.25">
      <c r="B647" s="37" t="s">
        <v>944</v>
      </c>
      <c r="C647" t="s">
        <v>945</v>
      </c>
      <c r="D647" t="s">
        <v>956</v>
      </c>
      <c r="E647" t="str">
        <f t="shared" si="10"/>
        <v>2.3</v>
      </c>
      <c r="F647" t="s">
        <v>101</v>
      </c>
      <c r="G647" s="42" t="s">
        <v>957</v>
      </c>
      <c r="H647" t="s">
        <v>958</v>
      </c>
      <c r="I647">
        <v>1</v>
      </c>
      <c r="J647">
        <v>0</v>
      </c>
      <c r="K647" s="44">
        <v>3545643819</v>
      </c>
    </row>
    <row r="648" spans="2:11" hidden="1" x14ac:dyDescent="0.25">
      <c r="B648" s="37" t="s">
        <v>944</v>
      </c>
      <c r="C648" t="s">
        <v>945</v>
      </c>
      <c r="D648" t="s">
        <v>956</v>
      </c>
      <c r="E648" t="str">
        <f t="shared" si="10"/>
        <v>2.3</v>
      </c>
      <c r="F648" t="s">
        <v>101</v>
      </c>
      <c r="G648" s="42" t="s">
        <v>957</v>
      </c>
      <c r="H648" t="s">
        <v>959</v>
      </c>
      <c r="I648">
        <v>1</v>
      </c>
      <c r="J648">
        <v>0</v>
      </c>
      <c r="K648" s="44">
        <v>980119336</v>
      </c>
    </row>
    <row r="649" spans="2:11" hidden="1" x14ac:dyDescent="0.25">
      <c r="B649" s="37" t="s">
        <v>944</v>
      </c>
      <c r="C649" t="s">
        <v>945</v>
      </c>
      <c r="D649" t="s">
        <v>956</v>
      </c>
      <c r="E649" t="str">
        <f t="shared" si="10"/>
        <v>2.3</v>
      </c>
      <c r="F649" t="s">
        <v>101</v>
      </c>
      <c r="G649" s="42" t="s">
        <v>957</v>
      </c>
      <c r="H649" t="s">
        <v>960</v>
      </c>
      <c r="I649">
        <v>1</v>
      </c>
      <c r="J649">
        <v>0</v>
      </c>
      <c r="K649" s="44">
        <v>11372559827</v>
      </c>
    </row>
    <row r="650" spans="2:11" hidden="1" x14ac:dyDescent="0.25">
      <c r="B650" s="37" t="s">
        <v>944</v>
      </c>
      <c r="C650" t="s">
        <v>945</v>
      </c>
      <c r="D650" t="s">
        <v>956</v>
      </c>
      <c r="E650" t="str">
        <f t="shared" si="10"/>
        <v>2.3</v>
      </c>
      <c r="F650" t="s">
        <v>101</v>
      </c>
      <c r="G650" s="42" t="s">
        <v>957</v>
      </c>
      <c r="H650" t="s">
        <v>961</v>
      </c>
      <c r="I650">
        <v>1</v>
      </c>
      <c r="J650">
        <v>0</v>
      </c>
      <c r="K650" s="44">
        <v>146724533</v>
      </c>
    </row>
    <row r="651" spans="2:11" hidden="1" x14ac:dyDescent="0.25">
      <c r="B651" s="37" t="s">
        <v>944</v>
      </c>
      <c r="C651" t="s">
        <v>945</v>
      </c>
      <c r="D651" t="s">
        <v>956</v>
      </c>
      <c r="E651" t="str">
        <f t="shared" si="10"/>
        <v>2.3</v>
      </c>
      <c r="F651" t="s">
        <v>101</v>
      </c>
      <c r="G651" s="42" t="s">
        <v>957</v>
      </c>
      <c r="H651" t="s">
        <v>962</v>
      </c>
      <c r="I651">
        <v>1</v>
      </c>
      <c r="J651">
        <v>0</v>
      </c>
      <c r="K651" s="44">
        <v>24232000</v>
      </c>
    </row>
    <row r="652" spans="2:11" hidden="1" x14ac:dyDescent="0.25">
      <c r="B652" s="37" t="s">
        <v>944</v>
      </c>
      <c r="C652" t="s">
        <v>945</v>
      </c>
      <c r="D652" t="s">
        <v>963</v>
      </c>
      <c r="E652" t="str">
        <f t="shared" si="10"/>
        <v>2.3</v>
      </c>
      <c r="F652" t="s">
        <v>101</v>
      </c>
      <c r="G652" s="42" t="s">
        <v>964</v>
      </c>
      <c r="H652" t="s">
        <v>958</v>
      </c>
      <c r="I652">
        <v>1</v>
      </c>
      <c r="J652">
        <v>0</v>
      </c>
      <c r="K652" s="44">
        <v>239646181</v>
      </c>
    </row>
    <row r="653" spans="2:11" hidden="1" x14ac:dyDescent="0.25">
      <c r="B653" s="37" t="s">
        <v>944</v>
      </c>
      <c r="C653" t="s">
        <v>945</v>
      </c>
      <c r="D653" t="s">
        <v>963</v>
      </c>
      <c r="E653" t="str">
        <f t="shared" si="10"/>
        <v>2.3</v>
      </c>
      <c r="F653" t="s">
        <v>101</v>
      </c>
      <c r="G653" s="42" t="s">
        <v>964</v>
      </c>
      <c r="H653" t="s">
        <v>959</v>
      </c>
      <c r="I653">
        <v>1</v>
      </c>
      <c r="J653">
        <v>0</v>
      </c>
      <c r="K653" s="44">
        <v>663825359</v>
      </c>
    </row>
    <row r="654" spans="2:11" hidden="1" x14ac:dyDescent="0.25">
      <c r="B654" s="37" t="s">
        <v>944</v>
      </c>
      <c r="C654" t="s">
        <v>945</v>
      </c>
      <c r="D654" t="s">
        <v>963</v>
      </c>
      <c r="E654" t="str">
        <f t="shared" si="10"/>
        <v>2.3</v>
      </c>
      <c r="F654" t="s">
        <v>101</v>
      </c>
      <c r="G654" s="42" t="s">
        <v>964</v>
      </c>
      <c r="H654" t="s">
        <v>960</v>
      </c>
      <c r="I654">
        <v>1</v>
      </c>
      <c r="J654">
        <v>0</v>
      </c>
      <c r="K654" s="44">
        <v>1200000000</v>
      </c>
    </row>
    <row r="655" spans="2:11" hidden="1" x14ac:dyDescent="0.25">
      <c r="B655" s="37" t="s">
        <v>944</v>
      </c>
      <c r="C655" t="s">
        <v>945</v>
      </c>
      <c r="D655" t="s">
        <v>965</v>
      </c>
      <c r="E655" t="str">
        <f t="shared" si="10"/>
        <v>2.3</v>
      </c>
      <c r="F655" t="s">
        <v>101</v>
      </c>
      <c r="G655" s="42" t="s">
        <v>966</v>
      </c>
      <c r="H655" t="s">
        <v>958</v>
      </c>
      <c r="I655">
        <v>1</v>
      </c>
      <c r="J655">
        <v>0</v>
      </c>
      <c r="K655" s="44">
        <v>1811400000</v>
      </c>
    </row>
    <row r="656" spans="2:11" hidden="1" x14ac:dyDescent="0.25">
      <c r="B656" s="37" t="s">
        <v>944</v>
      </c>
      <c r="C656" t="s">
        <v>945</v>
      </c>
      <c r="D656" t="s">
        <v>965</v>
      </c>
      <c r="E656" t="str">
        <f t="shared" si="10"/>
        <v>2.3</v>
      </c>
      <c r="F656" t="s">
        <v>101</v>
      </c>
      <c r="G656" s="42" t="s">
        <v>966</v>
      </c>
      <c r="H656" t="s">
        <v>959</v>
      </c>
      <c r="I656">
        <v>1</v>
      </c>
      <c r="J656">
        <v>0</v>
      </c>
      <c r="K656" s="44">
        <v>221275119</v>
      </c>
    </row>
    <row r="657" spans="2:11" hidden="1" x14ac:dyDescent="0.25">
      <c r="B657" s="37" t="s">
        <v>944</v>
      </c>
      <c r="C657" t="s">
        <v>945</v>
      </c>
      <c r="D657" t="s">
        <v>965</v>
      </c>
      <c r="E657" t="str">
        <f t="shared" si="10"/>
        <v>2.3</v>
      </c>
      <c r="F657" t="s">
        <v>101</v>
      </c>
      <c r="G657" s="42" t="s">
        <v>966</v>
      </c>
      <c r="H657" t="s">
        <v>960</v>
      </c>
      <c r="I657">
        <v>1</v>
      </c>
      <c r="J657">
        <v>0</v>
      </c>
      <c r="K657" s="44">
        <v>2500000000</v>
      </c>
    </row>
    <row r="658" spans="2:11" hidden="1" x14ac:dyDescent="0.25">
      <c r="B658" s="37" t="s">
        <v>944</v>
      </c>
      <c r="C658" t="s">
        <v>945</v>
      </c>
      <c r="D658" t="s">
        <v>967</v>
      </c>
      <c r="E658" t="str">
        <f t="shared" si="10"/>
        <v>2.3</v>
      </c>
      <c r="F658" t="s">
        <v>101</v>
      </c>
      <c r="G658" s="42" t="s">
        <v>968</v>
      </c>
      <c r="H658" t="s">
        <v>958</v>
      </c>
      <c r="I658">
        <v>1</v>
      </c>
      <c r="J658">
        <v>0</v>
      </c>
      <c r="K658" s="44">
        <v>1641450000</v>
      </c>
    </row>
    <row r="659" spans="2:11" hidden="1" x14ac:dyDescent="0.25">
      <c r="B659" s="37" t="s">
        <v>944</v>
      </c>
      <c r="C659" t="s">
        <v>945</v>
      </c>
      <c r="D659" t="s">
        <v>967</v>
      </c>
      <c r="E659" t="str">
        <f t="shared" si="10"/>
        <v>2.3</v>
      </c>
      <c r="F659" t="s">
        <v>101</v>
      </c>
      <c r="G659" s="42" t="s">
        <v>968</v>
      </c>
      <c r="H659" t="s">
        <v>959</v>
      </c>
      <c r="I659">
        <v>1</v>
      </c>
      <c r="J659">
        <v>0</v>
      </c>
      <c r="K659" s="44">
        <v>699788540</v>
      </c>
    </row>
    <row r="660" spans="2:11" hidden="1" x14ac:dyDescent="0.25">
      <c r="B660" s="37" t="s">
        <v>944</v>
      </c>
      <c r="C660" t="s">
        <v>945</v>
      </c>
      <c r="D660" t="s">
        <v>967</v>
      </c>
      <c r="E660" t="str">
        <f t="shared" si="10"/>
        <v>2.3</v>
      </c>
      <c r="F660" t="s">
        <v>101</v>
      </c>
      <c r="G660" s="42" t="s">
        <v>968</v>
      </c>
      <c r="H660" t="s">
        <v>960</v>
      </c>
      <c r="I660">
        <v>1</v>
      </c>
      <c r="J660">
        <v>0</v>
      </c>
      <c r="K660" s="44">
        <v>1675853992</v>
      </c>
    </row>
    <row r="661" spans="2:11" hidden="1" x14ac:dyDescent="0.25">
      <c r="B661" s="37" t="s">
        <v>944</v>
      </c>
      <c r="C661" t="s">
        <v>945</v>
      </c>
      <c r="D661" t="s">
        <v>969</v>
      </c>
      <c r="E661" t="str">
        <f t="shared" si="10"/>
        <v>2.3</v>
      </c>
      <c r="F661" t="s">
        <v>101</v>
      </c>
      <c r="G661" s="42" t="s">
        <v>970</v>
      </c>
      <c r="H661" t="s">
        <v>958</v>
      </c>
      <c r="I661">
        <v>1</v>
      </c>
      <c r="J661">
        <v>0</v>
      </c>
      <c r="K661" s="44">
        <v>100000000</v>
      </c>
    </row>
    <row r="662" spans="2:11" hidden="1" x14ac:dyDescent="0.25">
      <c r="B662" s="37" t="s">
        <v>944</v>
      </c>
      <c r="C662" t="s">
        <v>945</v>
      </c>
      <c r="D662" t="s">
        <v>969</v>
      </c>
      <c r="E662" t="str">
        <f t="shared" si="10"/>
        <v>2.3</v>
      </c>
      <c r="F662" t="s">
        <v>101</v>
      </c>
      <c r="G662" s="42" t="s">
        <v>970</v>
      </c>
      <c r="H662" t="s">
        <v>959</v>
      </c>
      <c r="I662">
        <v>1</v>
      </c>
      <c r="J662">
        <v>0</v>
      </c>
      <c r="K662" s="44">
        <v>165956339</v>
      </c>
    </row>
    <row r="663" spans="2:11" hidden="1" x14ac:dyDescent="0.25">
      <c r="B663" s="37" t="s">
        <v>944</v>
      </c>
      <c r="C663" t="s">
        <v>945</v>
      </c>
      <c r="D663" t="s">
        <v>969</v>
      </c>
      <c r="E663" t="str">
        <f t="shared" si="10"/>
        <v>2.3</v>
      </c>
      <c r="F663" t="s">
        <v>101</v>
      </c>
      <c r="G663" s="42" t="s">
        <v>970</v>
      </c>
      <c r="H663" t="s">
        <v>960</v>
      </c>
      <c r="I663">
        <v>1</v>
      </c>
      <c r="J663">
        <v>0</v>
      </c>
      <c r="K663" s="44">
        <v>300000000</v>
      </c>
    </row>
    <row r="664" spans="2:11" hidden="1" x14ac:dyDescent="0.25">
      <c r="B664" s="37" t="s">
        <v>944</v>
      </c>
      <c r="C664" t="s">
        <v>945</v>
      </c>
      <c r="D664" t="s">
        <v>971</v>
      </c>
      <c r="E664" t="str">
        <f t="shared" si="10"/>
        <v>2.3</v>
      </c>
      <c r="F664" t="s">
        <v>101</v>
      </c>
      <c r="G664" s="42" t="s">
        <v>972</v>
      </c>
      <c r="H664" t="s">
        <v>958</v>
      </c>
      <c r="I664">
        <v>1</v>
      </c>
      <c r="J664">
        <v>0</v>
      </c>
      <c r="K664" s="44">
        <v>1500000000</v>
      </c>
    </row>
    <row r="665" spans="2:11" hidden="1" x14ac:dyDescent="0.25">
      <c r="B665" s="37" t="s">
        <v>944</v>
      </c>
      <c r="C665" t="s">
        <v>945</v>
      </c>
      <c r="D665" t="s">
        <v>971</v>
      </c>
      <c r="E665" t="str">
        <f t="shared" si="10"/>
        <v>2.3</v>
      </c>
      <c r="F665" t="s">
        <v>101</v>
      </c>
      <c r="G665" s="42" t="s">
        <v>972</v>
      </c>
      <c r="H665" t="s">
        <v>959</v>
      </c>
      <c r="I665">
        <v>1</v>
      </c>
      <c r="J665">
        <v>0</v>
      </c>
      <c r="K665" s="44">
        <v>1156124347</v>
      </c>
    </row>
    <row r="666" spans="2:11" hidden="1" x14ac:dyDescent="0.25">
      <c r="B666" s="37" t="s">
        <v>944</v>
      </c>
      <c r="C666" t="s">
        <v>945</v>
      </c>
      <c r="D666" t="s">
        <v>971</v>
      </c>
      <c r="E666" t="str">
        <f t="shared" si="10"/>
        <v>2.3</v>
      </c>
      <c r="F666" t="s">
        <v>101</v>
      </c>
      <c r="G666" s="42" t="s">
        <v>972</v>
      </c>
      <c r="H666" t="s">
        <v>960</v>
      </c>
      <c r="I666">
        <v>1</v>
      </c>
      <c r="J666">
        <v>0</v>
      </c>
      <c r="K666" s="44">
        <v>800000000</v>
      </c>
    </row>
    <row r="667" spans="2:11" hidden="1" x14ac:dyDescent="0.25">
      <c r="B667" s="37" t="s">
        <v>944</v>
      </c>
      <c r="C667" t="s">
        <v>945</v>
      </c>
      <c r="D667" t="s">
        <v>973</v>
      </c>
      <c r="E667" t="str">
        <f t="shared" si="10"/>
        <v>2.3</v>
      </c>
      <c r="F667" t="s">
        <v>101</v>
      </c>
      <c r="G667" s="42" t="s">
        <v>974</v>
      </c>
      <c r="H667" t="s">
        <v>75</v>
      </c>
      <c r="I667">
        <v>1</v>
      </c>
      <c r="J667">
        <v>0</v>
      </c>
      <c r="K667" s="44">
        <v>453484000</v>
      </c>
    </row>
    <row r="668" spans="2:11" hidden="1" x14ac:dyDescent="0.25">
      <c r="B668" s="37" t="s">
        <v>944</v>
      </c>
      <c r="C668" t="s">
        <v>945</v>
      </c>
      <c r="D668" t="s">
        <v>973</v>
      </c>
      <c r="E668" t="str">
        <f t="shared" si="10"/>
        <v>2.3</v>
      </c>
      <c r="F668" t="s">
        <v>101</v>
      </c>
      <c r="G668" s="42" t="s">
        <v>974</v>
      </c>
      <c r="H668" t="s">
        <v>975</v>
      </c>
      <c r="I668">
        <v>1</v>
      </c>
      <c r="J668">
        <v>0</v>
      </c>
      <c r="K668" s="44">
        <v>317000000</v>
      </c>
    </row>
    <row r="669" spans="2:11" hidden="1" x14ac:dyDescent="0.25">
      <c r="B669" s="37" t="s">
        <v>944</v>
      </c>
      <c r="C669" t="s">
        <v>945</v>
      </c>
      <c r="D669" t="s">
        <v>976</v>
      </c>
      <c r="E669" t="str">
        <f t="shared" si="10"/>
        <v>2.3</v>
      </c>
      <c r="F669" t="s">
        <v>101</v>
      </c>
      <c r="G669" s="42" t="s">
        <v>977</v>
      </c>
      <c r="H669" t="s">
        <v>75</v>
      </c>
      <c r="I669">
        <v>1</v>
      </c>
      <c r="J669">
        <v>0</v>
      </c>
      <c r="K669" s="44">
        <v>385776000</v>
      </c>
    </row>
    <row r="670" spans="2:11" hidden="1" x14ac:dyDescent="0.25">
      <c r="B670" t="s">
        <v>944</v>
      </c>
      <c r="C670" t="s">
        <v>945</v>
      </c>
      <c r="D670" t="s">
        <v>978</v>
      </c>
      <c r="E670" t="str">
        <f t="shared" si="10"/>
        <v>2.3</v>
      </c>
      <c r="F670" t="s">
        <v>101</v>
      </c>
      <c r="G670" t="s">
        <v>979</v>
      </c>
      <c r="H670" t="s">
        <v>75</v>
      </c>
      <c r="I670">
        <v>1</v>
      </c>
      <c r="J670">
        <v>0</v>
      </c>
      <c r="K670" s="44">
        <v>160740000</v>
      </c>
    </row>
    <row r="671" spans="2:11" hidden="1" x14ac:dyDescent="0.25">
      <c r="B671" t="s">
        <v>944</v>
      </c>
      <c r="C671" t="s">
        <v>945</v>
      </c>
      <c r="D671" t="s">
        <v>980</v>
      </c>
      <c r="E671" t="str">
        <f t="shared" si="10"/>
        <v>2.3</v>
      </c>
      <c r="F671" t="s">
        <v>101</v>
      </c>
      <c r="G671" t="s">
        <v>981</v>
      </c>
      <c r="H671" t="s">
        <v>959</v>
      </c>
      <c r="I671">
        <v>1</v>
      </c>
      <c r="J671">
        <v>0</v>
      </c>
      <c r="K671" s="44">
        <v>847494776</v>
      </c>
    </row>
    <row r="672" spans="2:11" hidden="1" x14ac:dyDescent="0.25">
      <c r="B672" t="s">
        <v>944</v>
      </c>
      <c r="C672" t="s">
        <v>945</v>
      </c>
      <c r="D672" t="s">
        <v>980</v>
      </c>
      <c r="E672" t="str">
        <f t="shared" si="10"/>
        <v>2.3</v>
      </c>
      <c r="F672" t="s">
        <v>101</v>
      </c>
      <c r="G672" t="s">
        <v>981</v>
      </c>
      <c r="H672" t="s">
        <v>960</v>
      </c>
      <c r="I672">
        <v>1</v>
      </c>
      <c r="J672">
        <v>0</v>
      </c>
      <c r="K672" s="44">
        <v>1902037961</v>
      </c>
    </row>
    <row r="673" spans="2:11" hidden="1" x14ac:dyDescent="0.25">
      <c r="B673" t="s">
        <v>944</v>
      </c>
      <c r="C673" t="s">
        <v>945</v>
      </c>
      <c r="D673" t="s">
        <v>982</v>
      </c>
      <c r="E673" t="str">
        <f t="shared" si="10"/>
        <v>2.3</v>
      </c>
      <c r="F673" t="s">
        <v>101</v>
      </c>
      <c r="G673" t="s">
        <v>983</v>
      </c>
      <c r="H673" t="s">
        <v>975</v>
      </c>
      <c r="I673">
        <v>1</v>
      </c>
      <c r="J673">
        <v>0</v>
      </c>
      <c r="K673" s="44">
        <v>16571000</v>
      </c>
    </row>
    <row r="674" spans="2:11" hidden="1" x14ac:dyDescent="0.25">
      <c r="B674" t="s">
        <v>944</v>
      </c>
      <c r="C674" t="s">
        <v>945</v>
      </c>
      <c r="D674" t="s">
        <v>982</v>
      </c>
      <c r="E674" t="str">
        <f t="shared" si="10"/>
        <v>2.3</v>
      </c>
      <c r="F674" t="s">
        <v>101</v>
      </c>
      <c r="G674" t="s">
        <v>983</v>
      </c>
      <c r="H674" t="s">
        <v>958</v>
      </c>
      <c r="I674">
        <v>1</v>
      </c>
      <c r="J674">
        <v>0</v>
      </c>
      <c r="K674" s="44">
        <v>218860000</v>
      </c>
    </row>
    <row r="675" spans="2:11" hidden="1" x14ac:dyDescent="0.25">
      <c r="B675" s="37" t="s">
        <v>944</v>
      </c>
      <c r="C675" t="s">
        <v>945</v>
      </c>
      <c r="D675" t="s">
        <v>982</v>
      </c>
      <c r="E675" t="str">
        <f t="shared" si="10"/>
        <v>2.3</v>
      </c>
      <c r="F675" t="s">
        <v>101</v>
      </c>
      <c r="G675" t="s">
        <v>983</v>
      </c>
      <c r="H675" t="s">
        <v>959</v>
      </c>
      <c r="I675">
        <v>1</v>
      </c>
      <c r="J675">
        <v>0</v>
      </c>
      <c r="K675" s="44">
        <v>88460147</v>
      </c>
    </row>
    <row r="676" spans="2:11" hidden="1" x14ac:dyDescent="0.25">
      <c r="B676" s="37" t="s">
        <v>944</v>
      </c>
      <c r="C676" t="s">
        <v>945</v>
      </c>
      <c r="D676" t="s">
        <v>982</v>
      </c>
      <c r="E676" t="str">
        <f t="shared" si="10"/>
        <v>2.3</v>
      </c>
      <c r="F676" t="s">
        <v>101</v>
      </c>
      <c r="G676" t="s">
        <v>983</v>
      </c>
      <c r="H676" t="s">
        <v>984</v>
      </c>
      <c r="I676">
        <v>1</v>
      </c>
      <c r="J676">
        <v>0</v>
      </c>
      <c r="K676" s="44">
        <v>200000000</v>
      </c>
    </row>
    <row r="677" spans="2:11" hidden="1" x14ac:dyDescent="0.25">
      <c r="B677" s="37" t="s">
        <v>944</v>
      </c>
      <c r="C677" t="s">
        <v>945</v>
      </c>
      <c r="D677" t="s">
        <v>982</v>
      </c>
      <c r="E677" t="str">
        <f t="shared" si="10"/>
        <v>2.3</v>
      </c>
      <c r="F677" t="s">
        <v>101</v>
      </c>
      <c r="G677" t="s">
        <v>983</v>
      </c>
      <c r="H677" t="s">
        <v>960</v>
      </c>
      <c r="I677">
        <v>1</v>
      </c>
      <c r="J677">
        <v>0</v>
      </c>
      <c r="K677" s="44">
        <v>321000000</v>
      </c>
    </row>
    <row r="678" spans="2:11" hidden="1" x14ac:dyDescent="0.25">
      <c r="B678" s="37" t="s">
        <v>985</v>
      </c>
      <c r="C678" t="s">
        <v>986</v>
      </c>
      <c r="D678" t="s">
        <v>987</v>
      </c>
      <c r="E678" t="str">
        <f t="shared" si="10"/>
        <v>2.1</v>
      </c>
      <c r="F678" t="s">
        <v>73</v>
      </c>
      <c r="G678" t="s">
        <v>988</v>
      </c>
      <c r="H678" t="s">
        <v>258</v>
      </c>
      <c r="I678">
        <v>1</v>
      </c>
      <c r="J678">
        <v>0</v>
      </c>
      <c r="K678" s="44">
        <v>5684326710</v>
      </c>
    </row>
    <row r="679" spans="2:11" hidden="1" x14ac:dyDescent="0.25">
      <c r="B679" s="37" t="s">
        <v>985</v>
      </c>
      <c r="C679" t="s">
        <v>986</v>
      </c>
      <c r="D679" t="s">
        <v>989</v>
      </c>
      <c r="E679" t="str">
        <f t="shared" si="10"/>
        <v>2.1</v>
      </c>
      <c r="F679" t="s">
        <v>73</v>
      </c>
      <c r="G679" t="s">
        <v>990</v>
      </c>
      <c r="H679" t="s">
        <v>258</v>
      </c>
      <c r="I679">
        <v>1</v>
      </c>
      <c r="J679">
        <v>0</v>
      </c>
      <c r="K679" s="44">
        <v>13890630457</v>
      </c>
    </row>
    <row r="680" spans="2:11" hidden="1" x14ac:dyDescent="0.25">
      <c r="B680" s="37" t="s">
        <v>985</v>
      </c>
      <c r="C680" t="s">
        <v>986</v>
      </c>
      <c r="D680" t="s">
        <v>991</v>
      </c>
      <c r="E680" t="str">
        <f t="shared" si="10"/>
        <v>2.1</v>
      </c>
      <c r="F680" t="s">
        <v>73</v>
      </c>
      <c r="G680" t="s">
        <v>992</v>
      </c>
      <c r="H680" t="s">
        <v>258</v>
      </c>
      <c r="I680">
        <v>1</v>
      </c>
      <c r="J680">
        <v>0</v>
      </c>
      <c r="K680" s="44">
        <v>500000000</v>
      </c>
    </row>
    <row r="681" spans="2:11" hidden="1" x14ac:dyDescent="0.25">
      <c r="B681" t="s">
        <v>985</v>
      </c>
      <c r="C681" t="s">
        <v>986</v>
      </c>
      <c r="D681" t="s">
        <v>993</v>
      </c>
      <c r="E681" t="str">
        <f t="shared" si="10"/>
        <v>2.1</v>
      </c>
      <c r="F681" t="s">
        <v>73</v>
      </c>
      <c r="G681" t="s">
        <v>953</v>
      </c>
      <c r="H681" t="s">
        <v>258</v>
      </c>
      <c r="I681">
        <v>1</v>
      </c>
      <c r="J681">
        <v>0</v>
      </c>
      <c r="K681" s="44">
        <v>310669630</v>
      </c>
    </row>
    <row r="682" spans="2:11" hidden="1" x14ac:dyDescent="0.25">
      <c r="B682" t="s">
        <v>985</v>
      </c>
      <c r="C682" t="s">
        <v>986</v>
      </c>
      <c r="D682" t="s">
        <v>994</v>
      </c>
      <c r="E682" t="str">
        <f t="shared" si="10"/>
        <v>2.1</v>
      </c>
      <c r="F682" t="s">
        <v>73</v>
      </c>
      <c r="G682" t="s">
        <v>955</v>
      </c>
      <c r="H682" t="s">
        <v>258</v>
      </c>
      <c r="I682">
        <v>1</v>
      </c>
      <c r="J682">
        <v>0</v>
      </c>
      <c r="K682" s="44">
        <v>240000000</v>
      </c>
    </row>
    <row r="683" spans="2:11" hidden="1" x14ac:dyDescent="0.25">
      <c r="B683" t="s">
        <v>985</v>
      </c>
      <c r="C683" t="s">
        <v>986</v>
      </c>
      <c r="D683" t="s">
        <v>995</v>
      </c>
      <c r="E683" t="str">
        <f t="shared" si="10"/>
        <v>2.3</v>
      </c>
      <c r="F683" t="s">
        <v>101</v>
      </c>
      <c r="G683" t="s">
        <v>996</v>
      </c>
      <c r="H683" t="s">
        <v>258</v>
      </c>
      <c r="I683">
        <v>1</v>
      </c>
      <c r="J683">
        <v>0</v>
      </c>
      <c r="K683" s="44">
        <v>5432834144.75</v>
      </c>
    </row>
    <row r="684" spans="2:11" hidden="1" x14ac:dyDescent="0.25">
      <c r="B684" t="s">
        <v>985</v>
      </c>
      <c r="C684" t="s">
        <v>986</v>
      </c>
      <c r="D684" t="s">
        <v>997</v>
      </c>
      <c r="E684" t="str">
        <f t="shared" si="10"/>
        <v>2.3</v>
      </c>
      <c r="F684" t="s">
        <v>101</v>
      </c>
      <c r="G684" t="s">
        <v>998</v>
      </c>
      <c r="H684" t="s">
        <v>258</v>
      </c>
      <c r="I684">
        <v>1</v>
      </c>
      <c r="J684">
        <v>0</v>
      </c>
      <c r="K684" s="44">
        <v>7869848318.25</v>
      </c>
    </row>
    <row r="685" spans="2:11" hidden="1" x14ac:dyDescent="0.25">
      <c r="B685" t="s">
        <v>985</v>
      </c>
      <c r="C685" t="s">
        <v>986</v>
      </c>
      <c r="D685" t="s">
        <v>997</v>
      </c>
      <c r="E685" t="str">
        <f t="shared" si="10"/>
        <v>2.3</v>
      </c>
      <c r="F685" t="s">
        <v>101</v>
      </c>
      <c r="G685" t="s">
        <v>998</v>
      </c>
      <c r="H685" t="s">
        <v>999</v>
      </c>
      <c r="I685">
        <v>1</v>
      </c>
      <c r="J685">
        <v>0</v>
      </c>
      <c r="K685" s="44">
        <v>18900000</v>
      </c>
    </row>
    <row r="686" spans="2:11" hidden="1" x14ac:dyDescent="0.25">
      <c r="B686" s="37" t="s">
        <v>985</v>
      </c>
      <c r="C686" t="s">
        <v>986</v>
      </c>
      <c r="D686" t="s">
        <v>1000</v>
      </c>
      <c r="E686" t="str">
        <f t="shared" si="10"/>
        <v>2.3</v>
      </c>
      <c r="F686" t="s">
        <v>101</v>
      </c>
      <c r="G686" s="42" t="s">
        <v>1001</v>
      </c>
      <c r="H686" t="s">
        <v>75</v>
      </c>
      <c r="I686">
        <v>1</v>
      </c>
      <c r="J686">
        <v>0</v>
      </c>
      <c r="K686" s="44">
        <v>1456000000</v>
      </c>
    </row>
    <row r="687" spans="2:11" hidden="1" x14ac:dyDescent="0.25">
      <c r="B687" s="37" t="s">
        <v>985</v>
      </c>
      <c r="C687" t="s">
        <v>986</v>
      </c>
      <c r="D687" t="s">
        <v>1002</v>
      </c>
      <c r="E687" t="str">
        <f t="shared" si="10"/>
        <v>2.3</v>
      </c>
      <c r="F687" t="s">
        <v>101</v>
      </c>
      <c r="G687" s="42" t="s">
        <v>1003</v>
      </c>
      <c r="H687" t="s">
        <v>75</v>
      </c>
      <c r="I687">
        <v>1</v>
      </c>
      <c r="J687">
        <v>0</v>
      </c>
      <c r="K687" s="44">
        <v>1181818182</v>
      </c>
    </row>
    <row r="688" spans="2:11" hidden="1" x14ac:dyDescent="0.25">
      <c r="B688" s="37" t="s">
        <v>985</v>
      </c>
      <c r="C688" t="s">
        <v>986</v>
      </c>
      <c r="D688" t="s">
        <v>1004</v>
      </c>
      <c r="E688" t="str">
        <f t="shared" si="10"/>
        <v>2.3</v>
      </c>
      <c r="F688" t="s">
        <v>101</v>
      </c>
      <c r="G688" s="42" t="s">
        <v>1005</v>
      </c>
      <c r="H688" t="s">
        <v>75</v>
      </c>
      <c r="I688">
        <v>1</v>
      </c>
      <c r="J688">
        <v>0</v>
      </c>
      <c r="K688" s="44">
        <v>1181090909</v>
      </c>
    </row>
    <row r="689" spans="2:11" hidden="1" x14ac:dyDescent="0.25">
      <c r="B689" s="37" t="s">
        <v>985</v>
      </c>
      <c r="C689" t="s">
        <v>986</v>
      </c>
      <c r="D689" t="s">
        <v>1006</v>
      </c>
      <c r="E689" t="str">
        <f t="shared" si="10"/>
        <v>2.3</v>
      </c>
      <c r="F689" t="s">
        <v>101</v>
      </c>
      <c r="G689" s="42" t="s">
        <v>1007</v>
      </c>
      <c r="H689" t="s">
        <v>75</v>
      </c>
      <c r="I689">
        <v>1</v>
      </c>
      <c r="J689">
        <v>0</v>
      </c>
      <c r="K689" s="44">
        <v>1181090909</v>
      </c>
    </row>
    <row r="690" spans="2:11" x14ac:dyDescent="0.25">
      <c r="B690" s="37" t="s">
        <v>1008</v>
      </c>
      <c r="C690" t="s">
        <v>12</v>
      </c>
      <c r="D690" t="s">
        <v>946</v>
      </c>
      <c r="E690" t="str">
        <f t="shared" si="10"/>
        <v>2.1</v>
      </c>
      <c r="F690" t="s">
        <v>73</v>
      </c>
      <c r="G690" s="42" t="s">
        <v>947</v>
      </c>
      <c r="H690" t="s">
        <v>75</v>
      </c>
      <c r="I690">
        <v>1</v>
      </c>
      <c r="J690">
        <v>0</v>
      </c>
      <c r="K690" s="44">
        <v>3378748866</v>
      </c>
    </row>
    <row r="691" spans="2:11" x14ac:dyDescent="0.25">
      <c r="B691" s="37" t="s">
        <v>1008</v>
      </c>
      <c r="C691" t="s">
        <v>12</v>
      </c>
      <c r="D691" t="s">
        <v>948</v>
      </c>
      <c r="E691" t="str">
        <f t="shared" si="10"/>
        <v>2.1</v>
      </c>
      <c r="F691" t="s">
        <v>73</v>
      </c>
      <c r="G691" s="42" t="s">
        <v>949</v>
      </c>
      <c r="H691" t="s">
        <v>75</v>
      </c>
      <c r="I691">
        <v>1</v>
      </c>
      <c r="J691">
        <v>0</v>
      </c>
      <c r="K691" s="44">
        <v>1450759314</v>
      </c>
    </row>
    <row r="692" spans="2:11" x14ac:dyDescent="0.25">
      <c r="B692" s="37" t="s">
        <v>1008</v>
      </c>
      <c r="C692" t="s">
        <v>12</v>
      </c>
      <c r="D692" t="s">
        <v>948</v>
      </c>
      <c r="E692" t="str">
        <f t="shared" si="10"/>
        <v>2.1</v>
      </c>
      <c r="F692" t="s">
        <v>73</v>
      </c>
      <c r="G692" s="42" t="s">
        <v>949</v>
      </c>
      <c r="H692" t="s">
        <v>1009</v>
      </c>
      <c r="I692">
        <v>1</v>
      </c>
      <c r="J692">
        <v>0</v>
      </c>
      <c r="K692" s="44">
        <v>1823033453</v>
      </c>
    </row>
    <row r="693" spans="2:11" x14ac:dyDescent="0.25">
      <c r="B693" s="37" t="s">
        <v>1008</v>
      </c>
      <c r="C693" t="s">
        <v>12</v>
      </c>
      <c r="D693" t="s">
        <v>1010</v>
      </c>
      <c r="E693" t="str">
        <f t="shared" si="10"/>
        <v>2.1</v>
      </c>
      <c r="F693" t="s">
        <v>73</v>
      </c>
      <c r="G693" s="42" t="s">
        <v>992</v>
      </c>
      <c r="H693" t="s">
        <v>75</v>
      </c>
      <c r="I693">
        <v>1</v>
      </c>
      <c r="J693">
        <v>0</v>
      </c>
      <c r="K693" s="44">
        <v>250000000</v>
      </c>
    </row>
    <row r="694" spans="2:11" x14ac:dyDescent="0.25">
      <c r="B694" s="37" t="s">
        <v>1008</v>
      </c>
      <c r="C694" t="s">
        <v>12</v>
      </c>
      <c r="D694" t="s">
        <v>954</v>
      </c>
      <c r="E694" t="str">
        <f t="shared" si="10"/>
        <v>2.1</v>
      </c>
      <c r="F694" t="s">
        <v>73</v>
      </c>
      <c r="G694" s="42" t="s">
        <v>955</v>
      </c>
      <c r="H694" t="s">
        <v>75</v>
      </c>
      <c r="I694">
        <v>1</v>
      </c>
      <c r="J694">
        <v>0</v>
      </c>
      <c r="K694" s="44">
        <v>221561530</v>
      </c>
    </row>
    <row r="695" spans="2:11" x14ac:dyDescent="0.25">
      <c r="B695" s="37" t="s">
        <v>1008</v>
      </c>
      <c r="C695" t="s">
        <v>12</v>
      </c>
      <c r="D695" t="s">
        <v>1011</v>
      </c>
      <c r="E695" t="str">
        <f t="shared" si="10"/>
        <v>2.3</v>
      </c>
      <c r="F695" t="s">
        <v>101</v>
      </c>
      <c r="G695" s="42" t="s">
        <v>1012</v>
      </c>
      <c r="H695" t="s">
        <v>75</v>
      </c>
      <c r="I695">
        <v>1</v>
      </c>
      <c r="J695">
        <v>0</v>
      </c>
      <c r="K695" s="44">
        <v>344325552</v>
      </c>
    </row>
    <row r="696" spans="2:11" x14ac:dyDescent="0.25">
      <c r="B696" s="37" t="s">
        <v>1008</v>
      </c>
      <c r="C696" t="s">
        <v>12</v>
      </c>
      <c r="D696" t="s">
        <v>1011</v>
      </c>
      <c r="E696" t="str">
        <f t="shared" si="10"/>
        <v>2.3</v>
      </c>
      <c r="F696" t="s">
        <v>101</v>
      </c>
      <c r="G696" s="42" t="s">
        <v>1012</v>
      </c>
      <c r="H696" t="s">
        <v>1013</v>
      </c>
      <c r="I696">
        <v>1</v>
      </c>
      <c r="J696">
        <v>0</v>
      </c>
      <c r="K696" s="44">
        <v>698898716</v>
      </c>
    </row>
    <row r="697" spans="2:11" x14ac:dyDescent="0.25">
      <c r="B697" s="37" t="s">
        <v>1008</v>
      </c>
      <c r="C697" t="s">
        <v>12</v>
      </c>
      <c r="D697" t="s">
        <v>1011</v>
      </c>
      <c r="E697" t="str">
        <f t="shared" si="10"/>
        <v>2.3</v>
      </c>
      <c r="F697" t="s">
        <v>101</v>
      </c>
      <c r="G697" s="42" t="s">
        <v>1012</v>
      </c>
      <c r="H697" t="s">
        <v>1014</v>
      </c>
      <c r="I697">
        <v>1</v>
      </c>
      <c r="J697">
        <v>0</v>
      </c>
      <c r="K697" s="44">
        <v>443746360</v>
      </c>
    </row>
    <row r="698" spans="2:11" x14ac:dyDescent="0.25">
      <c r="B698" s="37" t="s">
        <v>1008</v>
      </c>
      <c r="C698" t="s">
        <v>12</v>
      </c>
      <c r="D698" t="s">
        <v>1015</v>
      </c>
      <c r="E698" t="str">
        <f t="shared" si="10"/>
        <v>2.3</v>
      </c>
      <c r="F698" t="s">
        <v>101</v>
      </c>
      <c r="G698" s="42" t="s">
        <v>1016</v>
      </c>
      <c r="H698" t="s">
        <v>75</v>
      </c>
      <c r="I698">
        <v>1</v>
      </c>
      <c r="J698">
        <v>0</v>
      </c>
      <c r="K698" s="44">
        <v>94417120</v>
      </c>
    </row>
    <row r="699" spans="2:11" x14ac:dyDescent="0.25">
      <c r="B699" s="37" t="s">
        <v>1008</v>
      </c>
      <c r="C699" t="s">
        <v>12</v>
      </c>
      <c r="D699" t="s">
        <v>1015</v>
      </c>
      <c r="E699" t="str">
        <f t="shared" si="10"/>
        <v>2.3</v>
      </c>
      <c r="F699" t="s">
        <v>101</v>
      </c>
      <c r="G699" s="42" t="s">
        <v>1016</v>
      </c>
      <c r="H699" t="s">
        <v>1013</v>
      </c>
      <c r="I699">
        <v>1</v>
      </c>
      <c r="J699">
        <v>0</v>
      </c>
      <c r="K699" s="44">
        <v>396699354</v>
      </c>
    </row>
    <row r="700" spans="2:11" x14ac:dyDescent="0.25">
      <c r="B700" s="37" t="s">
        <v>1008</v>
      </c>
      <c r="C700" t="s">
        <v>12</v>
      </c>
      <c r="D700" t="s">
        <v>1015</v>
      </c>
      <c r="E700" t="str">
        <f t="shared" si="10"/>
        <v>2.3</v>
      </c>
      <c r="F700" t="s">
        <v>101</v>
      </c>
      <c r="G700" s="42" t="s">
        <v>1016</v>
      </c>
      <c r="H700" t="s">
        <v>1014</v>
      </c>
      <c r="I700">
        <v>1</v>
      </c>
      <c r="J700">
        <v>0</v>
      </c>
      <c r="K700" s="44">
        <v>342353640</v>
      </c>
    </row>
    <row r="701" spans="2:11" x14ac:dyDescent="0.25">
      <c r="B701" s="37" t="s">
        <v>1008</v>
      </c>
      <c r="C701" t="s">
        <v>12</v>
      </c>
      <c r="D701" t="s">
        <v>1017</v>
      </c>
      <c r="E701" t="str">
        <f t="shared" si="10"/>
        <v>2.3</v>
      </c>
      <c r="F701" t="s">
        <v>101</v>
      </c>
      <c r="G701" s="42" t="s">
        <v>1018</v>
      </c>
      <c r="H701" t="s">
        <v>75</v>
      </c>
      <c r="I701">
        <v>1</v>
      </c>
      <c r="J701">
        <v>0</v>
      </c>
      <c r="K701" s="44">
        <v>251778991</v>
      </c>
    </row>
    <row r="702" spans="2:11" x14ac:dyDescent="0.25">
      <c r="B702" s="37" t="s">
        <v>1008</v>
      </c>
      <c r="C702" t="s">
        <v>12</v>
      </c>
      <c r="D702" t="s">
        <v>1017</v>
      </c>
      <c r="E702" t="str">
        <f t="shared" si="10"/>
        <v>2.3</v>
      </c>
      <c r="F702" t="s">
        <v>101</v>
      </c>
      <c r="G702" s="42" t="s">
        <v>1018</v>
      </c>
      <c r="H702" t="s">
        <v>1019</v>
      </c>
      <c r="I702">
        <v>1</v>
      </c>
      <c r="J702">
        <v>0</v>
      </c>
      <c r="K702" s="44">
        <v>200000000</v>
      </c>
    </row>
    <row r="703" spans="2:11" x14ac:dyDescent="0.25">
      <c r="B703" s="37" t="s">
        <v>1008</v>
      </c>
      <c r="C703" t="s">
        <v>12</v>
      </c>
      <c r="D703" t="s">
        <v>1017</v>
      </c>
      <c r="E703" t="str">
        <f t="shared" si="10"/>
        <v>2.3</v>
      </c>
      <c r="F703" t="s">
        <v>101</v>
      </c>
      <c r="G703" s="42" t="s">
        <v>1018</v>
      </c>
      <c r="H703" t="s">
        <v>1013</v>
      </c>
      <c r="I703">
        <v>1</v>
      </c>
      <c r="J703">
        <v>0</v>
      </c>
      <c r="K703" s="44">
        <v>293085520</v>
      </c>
    </row>
    <row r="704" spans="2:11" x14ac:dyDescent="0.25">
      <c r="B704" s="37" t="s">
        <v>1008</v>
      </c>
      <c r="C704" t="s">
        <v>12</v>
      </c>
      <c r="D704" t="s">
        <v>1017</v>
      </c>
      <c r="E704" t="str">
        <f t="shared" si="10"/>
        <v>2.3</v>
      </c>
      <c r="F704" t="s">
        <v>101</v>
      </c>
      <c r="G704" s="42" t="s">
        <v>1018</v>
      </c>
      <c r="H704" t="s">
        <v>1014</v>
      </c>
      <c r="I704">
        <v>1</v>
      </c>
      <c r="J704">
        <v>0</v>
      </c>
      <c r="K704" s="44">
        <v>550500000</v>
      </c>
    </row>
    <row r="705" spans="2:11" x14ac:dyDescent="0.25">
      <c r="B705" s="37" t="s">
        <v>1008</v>
      </c>
      <c r="C705" t="s">
        <v>12</v>
      </c>
      <c r="D705" t="s">
        <v>1017</v>
      </c>
      <c r="E705" t="str">
        <f t="shared" si="10"/>
        <v>2.3</v>
      </c>
      <c r="F705" t="s">
        <v>101</v>
      </c>
      <c r="G705" s="42" t="s">
        <v>1018</v>
      </c>
      <c r="H705" t="s">
        <v>1020</v>
      </c>
      <c r="I705">
        <v>1</v>
      </c>
      <c r="J705">
        <v>0</v>
      </c>
      <c r="K705" s="44">
        <v>112999668</v>
      </c>
    </row>
    <row r="706" spans="2:11" x14ac:dyDescent="0.25">
      <c r="B706" s="37" t="s">
        <v>1008</v>
      </c>
      <c r="C706" t="s">
        <v>12</v>
      </c>
      <c r="D706" t="s">
        <v>1017</v>
      </c>
      <c r="E706" t="str">
        <f t="shared" si="10"/>
        <v>2.3</v>
      </c>
      <c r="F706" t="s">
        <v>101</v>
      </c>
      <c r="G706" s="42" t="s">
        <v>1018</v>
      </c>
      <c r="H706" t="s">
        <v>1021</v>
      </c>
      <c r="I706">
        <v>1</v>
      </c>
      <c r="J706">
        <v>0</v>
      </c>
      <c r="K706" s="44">
        <v>500000000</v>
      </c>
    </row>
    <row r="707" spans="2:11" x14ac:dyDescent="0.25">
      <c r="B707" s="37" t="s">
        <v>1008</v>
      </c>
      <c r="C707" t="s">
        <v>12</v>
      </c>
      <c r="D707" t="s">
        <v>1017</v>
      </c>
      <c r="E707" t="str">
        <f t="shared" ref="E707:E770" si="11">+LEFT(D707,3)</f>
        <v>2.3</v>
      </c>
      <c r="F707" t="s">
        <v>101</v>
      </c>
      <c r="G707" s="42" t="s">
        <v>1018</v>
      </c>
      <c r="H707" t="s">
        <v>1022</v>
      </c>
      <c r="I707">
        <v>1</v>
      </c>
      <c r="J707">
        <v>0</v>
      </c>
      <c r="K707" s="44">
        <v>83493932</v>
      </c>
    </row>
    <row r="708" spans="2:11" x14ac:dyDescent="0.25">
      <c r="B708" s="37" t="s">
        <v>1008</v>
      </c>
      <c r="C708" t="s">
        <v>12</v>
      </c>
      <c r="D708" t="s">
        <v>1023</v>
      </c>
      <c r="E708" t="str">
        <f t="shared" si="11"/>
        <v>2.3</v>
      </c>
      <c r="F708" t="s">
        <v>101</v>
      </c>
      <c r="G708" s="42" t="s">
        <v>1024</v>
      </c>
      <c r="H708" t="s">
        <v>75</v>
      </c>
      <c r="I708">
        <v>1</v>
      </c>
      <c r="J708">
        <v>0</v>
      </c>
      <c r="K708" s="44">
        <v>524539557</v>
      </c>
    </row>
    <row r="709" spans="2:11" x14ac:dyDescent="0.25">
      <c r="B709" s="37" t="s">
        <v>1008</v>
      </c>
      <c r="C709" t="s">
        <v>12</v>
      </c>
      <c r="D709" t="s">
        <v>1023</v>
      </c>
      <c r="E709" t="str">
        <f t="shared" si="11"/>
        <v>2.3</v>
      </c>
      <c r="F709" t="s">
        <v>101</v>
      </c>
      <c r="G709" s="42" t="s">
        <v>1024</v>
      </c>
      <c r="H709" t="s">
        <v>1025</v>
      </c>
      <c r="I709">
        <v>1</v>
      </c>
      <c r="J709">
        <v>0</v>
      </c>
      <c r="K709" s="44">
        <v>700000000</v>
      </c>
    </row>
    <row r="710" spans="2:11" x14ac:dyDescent="0.25">
      <c r="B710" s="37" t="s">
        <v>1008</v>
      </c>
      <c r="C710" t="s">
        <v>12</v>
      </c>
      <c r="D710" t="s">
        <v>1023</v>
      </c>
      <c r="E710" t="str">
        <f t="shared" si="11"/>
        <v>2.3</v>
      </c>
      <c r="F710" t="s">
        <v>101</v>
      </c>
      <c r="G710" s="42" t="s">
        <v>1024</v>
      </c>
      <c r="H710" t="s">
        <v>1013</v>
      </c>
      <c r="I710">
        <v>1</v>
      </c>
      <c r="J710">
        <v>0</v>
      </c>
      <c r="K710" s="44">
        <v>563207742</v>
      </c>
    </row>
    <row r="711" spans="2:11" x14ac:dyDescent="0.25">
      <c r="B711" s="37" t="s">
        <v>1008</v>
      </c>
      <c r="C711" t="s">
        <v>12</v>
      </c>
      <c r="D711" t="s">
        <v>1026</v>
      </c>
      <c r="E711" t="str">
        <f t="shared" si="11"/>
        <v>2.3</v>
      </c>
      <c r="F711" t="s">
        <v>101</v>
      </c>
      <c r="G711" s="42" t="s">
        <v>1027</v>
      </c>
      <c r="H711" t="s">
        <v>75</v>
      </c>
      <c r="I711">
        <v>1</v>
      </c>
      <c r="J711">
        <v>0</v>
      </c>
      <c r="K711" s="44">
        <v>2000000000</v>
      </c>
    </row>
    <row r="712" spans="2:11" x14ac:dyDescent="0.25">
      <c r="B712" s="37" t="s">
        <v>1008</v>
      </c>
      <c r="C712" t="s">
        <v>12</v>
      </c>
      <c r="D712" t="s">
        <v>1028</v>
      </c>
      <c r="E712" t="str">
        <f t="shared" si="11"/>
        <v>2.3</v>
      </c>
      <c r="F712" t="s">
        <v>101</v>
      </c>
      <c r="G712" s="42" t="s">
        <v>1029</v>
      </c>
      <c r="H712" t="s">
        <v>75</v>
      </c>
      <c r="I712">
        <v>1</v>
      </c>
      <c r="J712">
        <v>0</v>
      </c>
      <c r="K712" s="44">
        <v>104907911</v>
      </c>
    </row>
    <row r="713" spans="2:11" x14ac:dyDescent="0.25">
      <c r="B713" s="37" t="s">
        <v>1008</v>
      </c>
      <c r="C713" t="s">
        <v>12</v>
      </c>
      <c r="D713" t="s">
        <v>1028</v>
      </c>
      <c r="E713" t="str">
        <f t="shared" si="11"/>
        <v>2.3</v>
      </c>
      <c r="F713" t="s">
        <v>101</v>
      </c>
      <c r="G713" s="42" t="s">
        <v>1029</v>
      </c>
      <c r="H713" t="s">
        <v>1013</v>
      </c>
      <c r="I713">
        <v>1</v>
      </c>
      <c r="J713">
        <v>0</v>
      </c>
      <c r="K713" s="44">
        <v>552321586</v>
      </c>
    </row>
    <row r="714" spans="2:11" x14ac:dyDescent="0.25">
      <c r="B714" s="37" t="s">
        <v>1008</v>
      </c>
      <c r="C714" t="s">
        <v>12</v>
      </c>
      <c r="D714" t="s">
        <v>1028</v>
      </c>
      <c r="E714" t="str">
        <f t="shared" si="11"/>
        <v>2.3</v>
      </c>
      <c r="F714" t="s">
        <v>101</v>
      </c>
      <c r="G714" s="42" t="s">
        <v>1029</v>
      </c>
      <c r="H714" t="s">
        <v>1014</v>
      </c>
      <c r="I714">
        <v>1</v>
      </c>
      <c r="J714">
        <v>0</v>
      </c>
      <c r="K714" s="44">
        <v>178606893</v>
      </c>
    </row>
    <row r="715" spans="2:11" x14ac:dyDescent="0.25">
      <c r="B715" s="37" t="s">
        <v>1008</v>
      </c>
      <c r="C715" t="s">
        <v>12</v>
      </c>
      <c r="D715" t="s">
        <v>1030</v>
      </c>
      <c r="E715" t="str">
        <f t="shared" si="11"/>
        <v>2.3</v>
      </c>
      <c r="F715" t="s">
        <v>101</v>
      </c>
      <c r="G715" s="42" t="s">
        <v>1031</v>
      </c>
      <c r="H715" t="s">
        <v>75</v>
      </c>
      <c r="I715">
        <v>1</v>
      </c>
      <c r="J715">
        <v>0</v>
      </c>
      <c r="K715" s="44">
        <v>659049287</v>
      </c>
    </row>
    <row r="716" spans="2:11" x14ac:dyDescent="0.25">
      <c r="B716" s="37" t="s">
        <v>1008</v>
      </c>
      <c r="C716" t="s">
        <v>12</v>
      </c>
      <c r="D716" t="s">
        <v>1030</v>
      </c>
      <c r="E716" t="str">
        <f t="shared" si="11"/>
        <v>2.3</v>
      </c>
      <c r="F716" t="s">
        <v>101</v>
      </c>
      <c r="G716" s="42" t="s">
        <v>1031</v>
      </c>
      <c r="H716" t="s">
        <v>1019</v>
      </c>
      <c r="I716">
        <v>1</v>
      </c>
      <c r="J716">
        <v>0</v>
      </c>
      <c r="K716" s="44">
        <v>120000000</v>
      </c>
    </row>
    <row r="717" spans="2:11" x14ac:dyDescent="0.25">
      <c r="B717" s="37" t="s">
        <v>1008</v>
      </c>
      <c r="C717" t="s">
        <v>12</v>
      </c>
      <c r="D717" t="s">
        <v>1030</v>
      </c>
      <c r="E717" t="str">
        <f t="shared" si="11"/>
        <v>2.3</v>
      </c>
      <c r="F717" t="s">
        <v>101</v>
      </c>
      <c r="G717" s="42" t="s">
        <v>1031</v>
      </c>
      <c r="H717" t="s">
        <v>1013</v>
      </c>
      <c r="I717">
        <v>1</v>
      </c>
      <c r="J717">
        <v>0</v>
      </c>
      <c r="K717" s="44">
        <v>1113070055</v>
      </c>
    </row>
    <row r="718" spans="2:11" x14ac:dyDescent="0.25">
      <c r="B718" s="37" t="s">
        <v>1008</v>
      </c>
      <c r="C718" t="s">
        <v>12</v>
      </c>
      <c r="D718" t="s">
        <v>1030</v>
      </c>
      <c r="E718" t="str">
        <f t="shared" si="11"/>
        <v>2.3</v>
      </c>
      <c r="F718" t="s">
        <v>101</v>
      </c>
      <c r="G718" s="42" t="s">
        <v>1031</v>
      </c>
      <c r="H718" t="s">
        <v>1032</v>
      </c>
      <c r="I718">
        <v>1</v>
      </c>
      <c r="J718">
        <v>0</v>
      </c>
      <c r="K718" s="44">
        <v>253151363</v>
      </c>
    </row>
    <row r="719" spans="2:11" x14ac:dyDescent="0.25">
      <c r="B719" s="37" t="s">
        <v>1008</v>
      </c>
      <c r="C719" t="s">
        <v>12</v>
      </c>
      <c r="D719" t="s">
        <v>1030</v>
      </c>
      <c r="E719" t="str">
        <f t="shared" si="11"/>
        <v>2.3</v>
      </c>
      <c r="F719" t="s">
        <v>101</v>
      </c>
      <c r="G719" s="42" t="s">
        <v>1031</v>
      </c>
      <c r="H719" t="s">
        <v>1014</v>
      </c>
      <c r="I719">
        <v>1</v>
      </c>
      <c r="J719">
        <v>0</v>
      </c>
      <c r="K719" s="44">
        <v>884793107</v>
      </c>
    </row>
    <row r="720" spans="2:11" x14ac:dyDescent="0.25">
      <c r="B720" s="37" t="s">
        <v>1008</v>
      </c>
      <c r="C720" t="s">
        <v>12</v>
      </c>
      <c r="D720" t="s">
        <v>1030</v>
      </c>
      <c r="E720" t="str">
        <f t="shared" si="11"/>
        <v>2.3</v>
      </c>
      <c r="F720" t="s">
        <v>101</v>
      </c>
      <c r="G720" s="42" t="s">
        <v>1031</v>
      </c>
      <c r="H720" t="s">
        <v>1033</v>
      </c>
      <c r="I720">
        <v>1</v>
      </c>
      <c r="J720">
        <v>0</v>
      </c>
      <c r="K720" s="44">
        <v>63985000</v>
      </c>
    </row>
    <row r="721" spans="2:11" x14ac:dyDescent="0.25">
      <c r="B721" s="37" t="s">
        <v>1008</v>
      </c>
      <c r="C721" t="s">
        <v>12</v>
      </c>
      <c r="D721" t="s">
        <v>1034</v>
      </c>
      <c r="E721" t="str">
        <f t="shared" si="11"/>
        <v>2.3</v>
      </c>
      <c r="F721" t="s">
        <v>101</v>
      </c>
      <c r="G721" s="42" t="s">
        <v>1035</v>
      </c>
      <c r="H721" t="s">
        <v>75</v>
      </c>
      <c r="I721">
        <v>1</v>
      </c>
      <c r="J721">
        <v>0</v>
      </c>
      <c r="K721" s="44">
        <v>10490791</v>
      </c>
    </row>
    <row r="722" spans="2:11" x14ac:dyDescent="0.25">
      <c r="B722" s="37" t="s">
        <v>1008</v>
      </c>
      <c r="C722" t="s">
        <v>12</v>
      </c>
      <c r="D722" t="s">
        <v>1036</v>
      </c>
      <c r="E722" t="str">
        <f t="shared" si="11"/>
        <v>2.3</v>
      </c>
      <c r="F722" t="s">
        <v>101</v>
      </c>
      <c r="G722" s="42" t="s">
        <v>1037</v>
      </c>
      <c r="H722" t="s">
        <v>75</v>
      </c>
      <c r="I722">
        <v>1</v>
      </c>
      <c r="J722">
        <v>0</v>
      </c>
      <c r="K722" s="44">
        <v>10490791</v>
      </c>
    </row>
    <row r="723" spans="2:11" hidden="1" x14ac:dyDescent="0.25">
      <c r="B723" s="37" t="s">
        <v>1038</v>
      </c>
      <c r="C723" t="s">
        <v>1039</v>
      </c>
      <c r="D723" t="s">
        <v>1040</v>
      </c>
      <c r="E723" t="str">
        <f t="shared" si="11"/>
        <v>2.1</v>
      </c>
      <c r="F723" t="s">
        <v>73</v>
      </c>
      <c r="G723" s="42" t="s">
        <v>1041</v>
      </c>
      <c r="H723" t="s">
        <v>75</v>
      </c>
      <c r="I723">
        <v>1</v>
      </c>
      <c r="J723">
        <v>0</v>
      </c>
      <c r="K723" s="44">
        <v>15647190258</v>
      </c>
    </row>
    <row r="724" spans="2:11" hidden="1" x14ac:dyDescent="0.25">
      <c r="B724" s="37" t="s">
        <v>1038</v>
      </c>
      <c r="C724" t="s">
        <v>1039</v>
      </c>
      <c r="D724" t="s">
        <v>1042</v>
      </c>
      <c r="E724" t="str">
        <f t="shared" si="11"/>
        <v>2.1</v>
      </c>
      <c r="F724" t="s">
        <v>73</v>
      </c>
      <c r="G724" s="42" t="s">
        <v>1043</v>
      </c>
      <c r="H724" t="s">
        <v>75</v>
      </c>
      <c r="I724">
        <v>1</v>
      </c>
      <c r="J724">
        <v>0</v>
      </c>
      <c r="K724" s="44">
        <v>2625571386</v>
      </c>
    </row>
    <row r="725" spans="2:11" hidden="1" x14ac:dyDescent="0.25">
      <c r="B725" s="37" t="s">
        <v>1044</v>
      </c>
      <c r="C725" t="s">
        <v>1045</v>
      </c>
      <c r="D725" t="s">
        <v>1046</v>
      </c>
      <c r="E725" t="str">
        <f t="shared" si="11"/>
        <v>2.1</v>
      </c>
      <c r="F725" t="s">
        <v>73</v>
      </c>
      <c r="G725" t="s">
        <v>1047</v>
      </c>
      <c r="H725" t="s">
        <v>75</v>
      </c>
      <c r="I725">
        <v>1</v>
      </c>
      <c r="J725">
        <v>0</v>
      </c>
      <c r="K725" s="44">
        <v>4812518400</v>
      </c>
    </row>
    <row r="726" spans="2:11" hidden="1" x14ac:dyDescent="0.25">
      <c r="B726" s="37" t="s">
        <v>1044</v>
      </c>
      <c r="C726" t="s">
        <v>1045</v>
      </c>
      <c r="D726" t="s">
        <v>1048</v>
      </c>
      <c r="E726" t="str">
        <f t="shared" si="11"/>
        <v>2.1</v>
      </c>
      <c r="F726" t="s">
        <v>73</v>
      </c>
      <c r="G726" t="s">
        <v>1049</v>
      </c>
      <c r="H726" t="s">
        <v>1050</v>
      </c>
      <c r="I726">
        <v>1</v>
      </c>
      <c r="J726">
        <v>0</v>
      </c>
      <c r="K726" s="44">
        <v>3943828600</v>
      </c>
    </row>
    <row r="727" spans="2:11" hidden="1" x14ac:dyDescent="0.25">
      <c r="B727" s="37" t="s">
        <v>1051</v>
      </c>
      <c r="C727" t="s">
        <v>1052</v>
      </c>
      <c r="D727" t="s">
        <v>1053</v>
      </c>
      <c r="E727" t="str">
        <f t="shared" si="11"/>
        <v>2.1</v>
      </c>
      <c r="F727" t="s">
        <v>73</v>
      </c>
      <c r="G727" t="s">
        <v>1054</v>
      </c>
      <c r="H727" t="s">
        <v>75</v>
      </c>
      <c r="I727">
        <v>1</v>
      </c>
      <c r="J727">
        <v>0</v>
      </c>
      <c r="K727" s="44">
        <v>16690336275</v>
      </c>
    </row>
    <row r="728" spans="2:11" hidden="1" x14ac:dyDescent="0.25">
      <c r="B728" s="37" t="s">
        <v>1055</v>
      </c>
      <c r="C728" t="s">
        <v>1056</v>
      </c>
      <c r="D728" t="s">
        <v>946</v>
      </c>
      <c r="E728" t="str">
        <f t="shared" si="11"/>
        <v>2.1</v>
      </c>
      <c r="F728" t="s">
        <v>73</v>
      </c>
      <c r="G728" t="s">
        <v>988</v>
      </c>
      <c r="H728" t="s">
        <v>75</v>
      </c>
      <c r="I728">
        <v>1</v>
      </c>
      <c r="J728">
        <v>0</v>
      </c>
      <c r="K728" s="44">
        <v>3946106400</v>
      </c>
    </row>
    <row r="729" spans="2:11" hidden="1" x14ac:dyDescent="0.25">
      <c r="B729" s="37" t="s">
        <v>1055</v>
      </c>
      <c r="C729" t="s">
        <v>1056</v>
      </c>
      <c r="D729" t="s">
        <v>946</v>
      </c>
      <c r="E729" t="str">
        <f t="shared" si="11"/>
        <v>2.1</v>
      </c>
      <c r="F729" t="s">
        <v>73</v>
      </c>
      <c r="G729" t="s">
        <v>988</v>
      </c>
      <c r="H729" t="s">
        <v>1057</v>
      </c>
      <c r="I729">
        <v>1</v>
      </c>
      <c r="J729">
        <v>0</v>
      </c>
      <c r="K729" s="44">
        <v>1915694127</v>
      </c>
    </row>
    <row r="730" spans="2:11" hidden="1" x14ac:dyDescent="0.25">
      <c r="B730" t="s">
        <v>1055</v>
      </c>
      <c r="C730" t="s">
        <v>1056</v>
      </c>
      <c r="D730" t="s">
        <v>1058</v>
      </c>
      <c r="E730" t="str">
        <f t="shared" si="11"/>
        <v>2.1</v>
      </c>
      <c r="F730" t="s">
        <v>73</v>
      </c>
      <c r="G730" t="s">
        <v>990</v>
      </c>
      <c r="H730" t="s">
        <v>75</v>
      </c>
      <c r="I730">
        <v>1</v>
      </c>
      <c r="J730">
        <v>0</v>
      </c>
      <c r="K730" s="44">
        <v>1733912276</v>
      </c>
    </row>
    <row r="731" spans="2:11" hidden="1" x14ac:dyDescent="0.25">
      <c r="B731" t="s">
        <v>1055</v>
      </c>
      <c r="C731" t="s">
        <v>1056</v>
      </c>
      <c r="D731" t="s">
        <v>1010</v>
      </c>
      <c r="E731" t="str">
        <f t="shared" si="11"/>
        <v>2.1</v>
      </c>
      <c r="F731" t="s">
        <v>73</v>
      </c>
      <c r="G731" t="s">
        <v>992</v>
      </c>
      <c r="H731" t="s">
        <v>75</v>
      </c>
      <c r="I731">
        <v>1</v>
      </c>
      <c r="J731">
        <v>0</v>
      </c>
      <c r="K731" s="44">
        <v>211236000</v>
      </c>
    </row>
    <row r="732" spans="2:11" hidden="1" x14ac:dyDescent="0.25">
      <c r="B732" t="s">
        <v>1055</v>
      </c>
      <c r="C732" t="s">
        <v>1056</v>
      </c>
      <c r="D732" t="s">
        <v>952</v>
      </c>
      <c r="E732" t="str">
        <f t="shared" si="11"/>
        <v>2.1</v>
      </c>
      <c r="F732" t="s">
        <v>73</v>
      </c>
      <c r="G732" t="s">
        <v>953</v>
      </c>
      <c r="H732" t="s">
        <v>75</v>
      </c>
      <c r="I732">
        <v>1</v>
      </c>
      <c r="J732">
        <v>0</v>
      </c>
      <c r="K732" s="44">
        <v>34886672</v>
      </c>
    </row>
    <row r="733" spans="2:11" hidden="1" x14ac:dyDescent="0.25">
      <c r="B733" t="s">
        <v>1055</v>
      </c>
      <c r="C733" t="s">
        <v>1056</v>
      </c>
      <c r="D733" t="s">
        <v>954</v>
      </c>
      <c r="E733" t="str">
        <f t="shared" si="11"/>
        <v>2.1</v>
      </c>
      <c r="F733" t="s">
        <v>73</v>
      </c>
      <c r="G733" t="s">
        <v>955</v>
      </c>
      <c r="H733" t="s">
        <v>1057</v>
      </c>
      <c r="I733">
        <v>1</v>
      </c>
      <c r="J733">
        <v>0</v>
      </c>
      <c r="K733" s="44">
        <v>239731735</v>
      </c>
    </row>
    <row r="734" spans="2:11" hidden="1" x14ac:dyDescent="0.25">
      <c r="B734" t="s">
        <v>1055</v>
      </c>
      <c r="C734" t="s">
        <v>1056</v>
      </c>
      <c r="D734" t="s">
        <v>1059</v>
      </c>
      <c r="E734" t="str">
        <f t="shared" si="11"/>
        <v>2.3</v>
      </c>
      <c r="F734" t="s">
        <v>101</v>
      </c>
      <c r="G734" t="s">
        <v>1060</v>
      </c>
      <c r="H734" t="s">
        <v>1061</v>
      </c>
      <c r="I734">
        <v>1</v>
      </c>
      <c r="J734">
        <v>0</v>
      </c>
      <c r="K734" s="44">
        <v>266248672.44</v>
      </c>
    </row>
    <row r="735" spans="2:11" hidden="1" x14ac:dyDescent="0.25">
      <c r="B735" t="s">
        <v>1055</v>
      </c>
      <c r="C735" t="s">
        <v>1056</v>
      </c>
      <c r="D735" t="s">
        <v>1062</v>
      </c>
      <c r="E735" t="str">
        <f t="shared" si="11"/>
        <v>2.3</v>
      </c>
      <c r="F735" t="s">
        <v>101</v>
      </c>
      <c r="G735" t="s">
        <v>1063</v>
      </c>
      <c r="H735" t="s">
        <v>1064</v>
      </c>
      <c r="I735">
        <v>1</v>
      </c>
      <c r="J735">
        <v>0</v>
      </c>
      <c r="K735" s="44">
        <v>300985378</v>
      </c>
    </row>
    <row r="736" spans="2:11" hidden="1" x14ac:dyDescent="0.25">
      <c r="B736" s="37" t="s">
        <v>1055</v>
      </c>
      <c r="C736" t="s">
        <v>1056</v>
      </c>
      <c r="D736" t="s">
        <v>1065</v>
      </c>
      <c r="E736" t="str">
        <f t="shared" si="11"/>
        <v>2.3</v>
      </c>
      <c r="F736" t="s">
        <v>101</v>
      </c>
      <c r="G736" t="s">
        <v>1066</v>
      </c>
      <c r="H736" t="s">
        <v>75</v>
      </c>
      <c r="I736">
        <v>1</v>
      </c>
      <c r="J736">
        <v>0</v>
      </c>
      <c r="K736" s="44">
        <v>799999999</v>
      </c>
    </row>
    <row r="737" spans="2:11" hidden="1" x14ac:dyDescent="0.25">
      <c r="B737" s="37" t="s">
        <v>1055</v>
      </c>
      <c r="C737" t="s">
        <v>1056</v>
      </c>
      <c r="D737" t="s">
        <v>1067</v>
      </c>
      <c r="E737" t="str">
        <f t="shared" si="11"/>
        <v>2.3</v>
      </c>
      <c r="F737" t="s">
        <v>101</v>
      </c>
      <c r="G737" t="s">
        <v>1068</v>
      </c>
      <c r="H737" t="s">
        <v>1069</v>
      </c>
      <c r="I737">
        <v>1</v>
      </c>
      <c r="J737">
        <v>0</v>
      </c>
      <c r="K737" s="44">
        <v>22668035</v>
      </c>
    </row>
    <row r="738" spans="2:11" hidden="1" x14ac:dyDescent="0.25">
      <c r="B738" s="37" t="s">
        <v>1055</v>
      </c>
      <c r="C738" t="s">
        <v>1056</v>
      </c>
      <c r="D738" t="s">
        <v>1067</v>
      </c>
      <c r="E738" t="str">
        <f t="shared" si="11"/>
        <v>2.3</v>
      </c>
      <c r="F738" t="s">
        <v>101</v>
      </c>
      <c r="G738" s="42" t="s">
        <v>1068</v>
      </c>
      <c r="H738" t="s">
        <v>1061</v>
      </c>
      <c r="I738">
        <v>1</v>
      </c>
      <c r="J738">
        <v>0</v>
      </c>
      <c r="K738" s="44">
        <v>1240906946.5599999</v>
      </c>
    </row>
    <row r="739" spans="2:11" hidden="1" x14ac:dyDescent="0.25">
      <c r="B739" s="37" t="s">
        <v>1055</v>
      </c>
      <c r="C739" t="s">
        <v>1056</v>
      </c>
      <c r="D739" t="s">
        <v>1070</v>
      </c>
      <c r="E739" t="str">
        <f t="shared" si="11"/>
        <v>2.3</v>
      </c>
      <c r="F739" t="s">
        <v>101</v>
      </c>
      <c r="G739" s="42" t="s">
        <v>1071</v>
      </c>
      <c r="H739" t="s">
        <v>1061</v>
      </c>
      <c r="I739">
        <v>1</v>
      </c>
      <c r="J739">
        <v>0</v>
      </c>
      <c r="K739" s="44">
        <v>1400000000</v>
      </c>
    </row>
    <row r="740" spans="2:11" hidden="1" x14ac:dyDescent="0.25">
      <c r="B740" s="37" t="s">
        <v>1055</v>
      </c>
      <c r="C740" t="s">
        <v>1056</v>
      </c>
      <c r="D740" t="s">
        <v>1072</v>
      </c>
      <c r="E740" t="str">
        <f t="shared" si="11"/>
        <v>2.3</v>
      </c>
      <c r="F740" t="s">
        <v>101</v>
      </c>
      <c r="G740" s="42" t="s">
        <v>1073</v>
      </c>
      <c r="H740" t="s">
        <v>75</v>
      </c>
      <c r="I740">
        <v>1</v>
      </c>
      <c r="J740">
        <v>0</v>
      </c>
      <c r="K740" s="44">
        <v>1200000000</v>
      </c>
    </row>
    <row r="741" spans="2:11" hidden="1" x14ac:dyDescent="0.25">
      <c r="B741" s="37" t="s">
        <v>1055</v>
      </c>
      <c r="C741" t="s">
        <v>1056</v>
      </c>
      <c r="D741" t="s">
        <v>1074</v>
      </c>
      <c r="E741" t="str">
        <f t="shared" si="11"/>
        <v>2.3</v>
      </c>
      <c r="F741" t="s">
        <v>101</v>
      </c>
      <c r="G741" s="42" t="s">
        <v>1075</v>
      </c>
      <c r="H741" t="s">
        <v>1064</v>
      </c>
      <c r="I741">
        <v>1</v>
      </c>
      <c r="J741">
        <v>0</v>
      </c>
      <c r="K741" s="44">
        <v>591440847</v>
      </c>
    </row>
    <row r="742" spans="2:11" hidden="1" x14ac:dyDescent="0.25">
      <c r="B742" s="37" t="s">
        <v>1055</v>
      </c>
      <c r="C742" t="s">
        <v>1056</v>
      </c>
      <c r="D742" t="s">
        <v>1076</v>
      </c>
      <c r="E742" t="str">
        <f t="shared" si="11"/>
        <v>2.3</v>
      </c>
      <c r="F742" t="s">
        <v>101</v>
      </c>
      <c r="G742" s="42" t="s">
        <v>1077</v>
      </c>
      <c r="H742" t="s">
        <v>75</v>
      </c>
      <c r="I742">
        <v>1</v>
      </c>
      <c r="J742">
        <v>0</v>
      </c>
      <c r="K742" s="44">
        <v>1000000000</v>
      </c>
    </row>
    <row r="743" spans="2:11" hidden="1" x14ac:dyDescent="0.25">
      <c r="B743" s="37" t="s">
        <v>1055</v>
      </c>
      <c r="C743" t="s">
        <v>1056</v>
      </c>
      <c r="D743" t="s">
        <v>1078</v>
      </c>
      <c r="E743" t="str">
        <f t="shared" si="11"/>
        <v>2.3</v>
      </c>
      <c r="F743" t="s">
        <v>101</v>
      </c>
      <c r="G743" s="42" t="s">
        <v>1079</v>
      </c>
      <c r="H743" t="s">
        <v>1064</v>
      </c>
      <c r="I743">
        <v>1</v>
      </c>
      <c r="J743">
        <v>0</v>
      </c>
      <c r="K743" s="44">
        <v>500000000</v>
      </c>
    </row>
    <row r="744" spans="2:11" hidden="1" x14ac:dyDescent="0.25">
      <c r="B744" s="37" t="s">
        <v>1055</v>
      </c>
      <c r="C744" t="s">
        <v>1056</v>
      </c>
      <c r="D744" t="s">
        <v>1080</v>
      </c>
      <c r="E744" t="str">
        <f t="shared" si="11"/>
        <v>2.3</v>
      </c>
      <c r="F744" t="s">
        <v>101</v>
      </c>
      <c r="G744" s="42" t="s">
        <v>1081</v>
      </c>
      <c r="H744" t="s">
        <v>1064</v>
      </c>
      <c r="I744">
        <v>1</v>
      </c>
      <c r="J744">
        <v>0</v>
      </c>
      <c r="K744" s="44">
        <v>300000000</v>
      </c>
    </row>
    <row r="745" spans="2:11" hidden="1" x14ac:dyDescent="0.25">
      <c r="B745" s="37" t="s">
        <v>1055</v>
      </c>
      <c r="C745" t="s">
        <v>1056</v>
      </c>
      <c r="D745" t="s">
        <v>1082</v>
      </c>
      <c r="E745" t="str">
        <f t="shared" si="11"/>
        <v>2.3</v>
      </c>
      <c r="F745" t="s">
        <v>101</v>
      </c>
      <c r="G745" s="42" t="s">
        <v>1083</v>
      </c>
      <c r="H745" t="s">
        <v>75</v>
      </c>
      <c r="I745">
        <v>1</v>
      </c>
      <c r="J745">
        <v>0</v>
      </c>
      <c r="K745" s="44">
        <v>1</v>
      </c>
    </row>
    <row r="746" spans="2:11" hidden="1" x14ac:dyDescent="0.25">
      <c r="B746" s="37" t="s">
        <v>1055</v>
      </c>
      <c r="C746" t="s">
        <v>1056</v>
      </c>
      <c r="D746" t="s">
        <v>1084</v>
      </c>
      <c r="E746" t="str">
        <f t="shared" si="11"/>
        <v>2.3</v>
      </c>
      <c r="F746" t="s">
        <v>101</v>
      </c>
      <c r="G746" s="42" t="s">
        <v>1085</v>
      </c>
      <c r="H746" t="s">
        <v>1061</v>
      </c>
      <c r="I746">
        <v>1</v>
      </c>
      <c r="J746">
        <v>0</v>
      </c>
      <c r="K746" s="44">
        <v>3686042800</v>
      </c>
    </row>
    <row r="747" spans="2:11" hidden="1" x14ac:dyDescent="0.25">
      <c r="B747" s="37" t="s">
        <v>1055</v>
      </c>
      <c r="C747" t="s">
        <v>1056</v>
      </c>
      <c r="D747" t="s">
        <v>1084</v>
      </c>
      <c r="E747" t="str">
        <f t="shared" si="11"/>
        <v>2.3</v>
      </c>
      <c r="F747" t="s">
        <v>101</v>
      </c>
      <c r="G747" s="42" t="s">
        <v>1085</v>
      </c>
      <c r="H747" t="s">
        <v>1064</v>
      </c>
      <c r="I747">
        <v>1</v>
      </c>
      <c r="J747">
        <v>0</v>
      </c>
      <c r="K747" s="44">
        <v>18878612</v>
      </c>
    </row>
    <row r="748" spans="2:11" hidden="1" x14ac:dyDescent="0.25">
      <c r="B748" s="37" t="s">
        <v>1055</v>
      </c>
      <c r="C748" t="s">
        <v>1056</v>
      </c>
      <c r="D748" t="s">
        <v>1084</v>
      </c>
      <c r="E748" t="str">
        <f t="shared" si="11"/>
        <v>2.3</v>
      </c>
      <c r="F748" t="s">
        <v>101</v>
      </c>
      <c r="G748" s="42" t="s">
        <v>1085</v>
      </c>
      <c r="H748" t="s">
        <v>1086</v>
      </c>
      <c r="I748">
        <v>1</v>
      </c>
      <c r="J748">
        <v>0</v>
      </c>
      <c r="K748" s="44">
        <v>2713957200</v>
      </c>
    </row>
    <row r="749" spans="2:11" hidden="1" x14ac:dyDescent="0.25">
      <c r="B749" s="37" t="s">
        <v>1055</v>
      </c>
      <c r="C749" t="s">
        <v>1056</v>
      </c>
      <c r="D749" t="s">
        <v>1087</v>
      </c>
      <c r="E749" t="str">
        <f t="shared" si="11"/>
        <v>2.3</v>
      </c>
      <c r="F749" t="s">
        <v>101</v>
      </c>
      <c r="G749" s="42" t="s">
        <v>1075</v>
      </c>
      <c r="H749" t="s">
        <v>1061</v>
      </c>
      <c r="I749">
        <v>1</v>
      </c>
      <c r="J749">
        <v>0</v>
      </c>
      <c r="K749" s="44">
        <v>200000000</v>
      </c>
    </row>
    <row r="750" spans="2:11" hidden="1" x14ac:dyDescent="0.25">
      <c r="B750" s="37" t="s">
        <v>1088</v>
      </c>
      <c r="C750" t="s">
        <v>1089</v>
      </c>
      <c r="D750" t="s">
        <v>946</v>
      </c>
      <c r="E750" t="str">
        <f t="shared" si="11"/>
        <v>2.1</v>
      </c>
      <c r="F750" t="s">
        <v>73</v>
      </c>
      <c r="G750" s="42" t="s">
        <v>1090</v>
      </c>
      <c r="H750" t="s">
        <v>1091</v>
      </c>
      <c r="I750">
        <v>1</v>
      </c>
      <c r="J750">
        <v>0</v>
      </c>
      <c r="K750" s="44">
        <v>3601748846</v>
      </c>
    </row>
    <row r="751" spans="2:11" hidden="1" x14ac:dyDescent="0.25">
      <c r="B751" t="s">
        <v>1088</v>
      </c>
      <c r="C751" t="s">
        <v>1089</v>
      </c>
      <c r="D751" t="s">
        <v>948</v>
      </c>
      <c r="E751" t="str">
        <f t="shared" si="11"/>
        <v>2.1</v>
      </c>
      <c r="F751" t="s">
        <v>73</v>
      </c>
      <c r="G751" t="s">
        <v>1092</v>
      </c>
      <c r="H751" t="s">
        <v>1091</v>
      </c>
      <c r="I751">
        <v>1</v>
      </c>
      <c r="J751">
        <v>0</v>
      </c>
      <c r="K751" s="44">
        <v>1143985482</v>
      </c>
    </row>
    <row r="752" spans="2:11" hidden="1" x14ac:dyDescent="0.25">
      <c r="B752" t="s">
        <v>1088</v>
      </c>
      <c r="C752" t="s">
        <v>1089</v>
      </c>
      <c r="D752" t="s">
        <v>1010</v>
      </c>
      <c r="E752" t="str">
        <f t="shared" si="11"/>
        <v>2.1</v>
      </c>
      <c r="F752" t="s">
        <v>73</v>
      </c>
      <c r="G752" t="s">
        <v>992</v>
      </c>
      <c r="H752" t="s">
        <v>1091</v>
      </c>
      <c r="I752">
        <v>1</v>
      </c>
      <c r="J752">
        <v>0</v>
      </c>
      <c r="K752" s="44">
        <v>33803120</v>
      </c>
    </row>
    <row r="753" spans="2:11" hidden="1" x14ac:dyDescent="0.25">
      <c r="B753" t="s">
        <v>1088</v>
      </c>
      <c r="C753" t="s">
        <v>1089</v>
      </c>
      <c r="D753" t="s">
        <v>954</v>
      </c>
      <c r="E753" t="str">
        <f t="shared" si="11"/>
        <v>2.1</v>
      </c>
      <c r="F753" t="s">
        <v>73</v>
      </c>
      <c r="G753" t="s">
        <v>1093</v>
      </c>
      <c r="H753" t="s">
        <v>1091</v>
      </c>
      <c r="I753">
        <v>1</v>
      </c>
      <c r="J753">
        <v>0</v>
      </c>
      <c r="K753" s="44">
        <v>175435260</v>
      </c>
    </row>
    <row r="754" spans="2:11" hidden="1" x14ac:dyDescent="0.25">
      <c r="B754" t="s">
        <v>1088</v>
      </c>
      <c r="C754" t="s">
        <v>1089</v>
      </c>
      <c r="D754" t="s">
        <v>1094</v>
      </c>
      <c r="E754" t="str">
        <f t="shared" si="11"/>
        <v>2.3</v>
      </c>
      <c r="F754" t="s">
        <v>101</v>
      </c>
      <c r="G754" t="s">
        <v>1095</v>
      </c>
      <c r="H754" t="s">
        <v>1096</v>
      </c>
      <c r="I754">
        <v>1</v>
      </c>
      <c r="J754">
        <v>0</v>
      </c>
      <c r="K754" s="44">
        <v>424483120</v>
      </c>
    </row>
    <row r="755" spans="2:11" hidden="1" x14ac:dyDescent="0.25">
      <c r="B755" s="37" t="s">
        <v>1088</v>
      </c>
      <c r="C755" t="s">
        <v>1089</v>
      </c>
      <c r="D755" t="s">
        <v>1094</v>
      </c>
      <c r="E755" t="str">
        <f t="shared" si="11"/>
        <v>2.3</v>
      </c>
      <c r="F755" t="s">
        <v>101</v>
      </c>
      <c r="G755" s="42" t="s">
        <v>1095</v>
      </c>
      <c r="H755" t="s">
        <v>1091</v>
      </c>
      <c r="I755">
        <v>1</v>
      </c>
      <c r="J755">
        <v>0</v>
      </c>
      <c r="K755" s="44">
        <v>2953043562</v>
      </c>
    </row>
    <row r="756" spans="2:11" hidden="1" x14ac:dyDescent="0.25">
      <c r="B756" s="37" t="s">
        <v>1088</v>
      </c>
      <c r="C756" t="s">
        <v>1089</v>
      </c>
      <c r="D756" t="s">
        <v>1097</v>
      </c>
      <c r="E756" t="str">
        <f t="shared" si="11"/>
        <v>2.3</v>
      </c>
      <c r="F756" t="s">
        <v>101</v>
      </c>
      <c r="G756" s="42" t="s">
        <v>1098</v>
      </c>
      <c r="H756" t="s">
        <v>1099</v>
      </c>
      <c r="I756">
        <v>1</v>
      </c>
      <c r="J756">
        <v>0</v>
      </c>
      <c r="K756" s="44">
        <v>631069338.21000004</v>
      </c>
    </row>
    <row r="757" spans="2:11" hidden="1" x14ac:dyDescent="0.25">
      <c r="B757" s="37" t="s">
        <v>1088</v>
      </c>
      <c r="C757" t="s">
        <v>1089</v>
      </c>
      <c r="D757" t="s">
        <v>1097</v>
      </c>
      <c r="E757" t="str">
        <f t="shared" si="11"/>
        <v>2.3</v>
      </c>
      <c r="F757" t="s">
        <v>101</v>
      </c>
      <c r="G757" s="42" t="s">
        <v>1098</v>
      </c>
      <c r="H757" t="s">
        <v>1096</v>
      </c>
      <c r="I757">
        <v>1</v>
      </c>
      <c r="J757">
        <v>0</v>
      </c>
      <c r="K757" s="44">
        <v>287056779</v>
      </c>
    </row>
    <row r="758" spans="2:11" hidden="1" x14ac:dyDescent="0.25">
      <c r="B758" s="37" t="s">
        <v>1088</v>
      </c>
      <c r="C758" t="s">
        <v>1089</v>
      </c>
      <c r="D758" t="s">
        <v>1100</v>
      </c>
      <c r="E758" t="str">
        <f t="shared" si="11"/>
        <v>2.3</v>
      </c>
      <c r="F758" t="s">
        <v>101</v>
      </c>
      <c r="G758" s="42" t="s">
        <v>1101</v>
      </c>
      <c r="H758" t="s">
        <v>1099</v>
      </c>
      <c r="I758">
        <v>1</v>
      </c>
      <c r="J758">
        <v>0</v>
      </c>
      <c r="K758" s="44">
        <v>21480794710.790001</v>
      </c>
    </row>
    <row r="759" spans="2:11" hidden="1" x14ac:dyDescent="0.25">
      <c r="B759" s="37" t="s">
        <v>1088</v>
      </c>
      <c r="C759" t="s">
        <v>1089</v>
      </c>
      <c r="D759" t="s">
        <v>1100</v>
      </c>
      <c r="E759" t="str">
        <f t="shared" si="11"/>
        <v>2.3</v>
      </c>
      <c r="F759" t="s">
        <v>101</v>
      </c>
      <c r="G759" s="42" t="s">
        <v>1101</v>
      </c>
      <c r="H759" t="s">
        <v>1096</v>
      </c>
      <c r="I759">
        <v>1</v>
      </c>
      <c r="J759">
        <v>0</v>
      </c>
      <c r="K759" s="44">
        <v>3058272241</v>
      </c>
    </row>
    <row r="760" spans="2:11" hidden="1" x14ac:dyDescent="0.25">
      <c r="B760" s="37" t="s">
        <v>1088</v>
      </c>
      <c r="C760" t="s">
        <v>1089</v>
      </c>
      <c r="D760" t="s">
        <v>1100</v>
      </c>
      <c r="E760" t="str">
        <f t="shared" si="11"/>
        <v>2.3</v>
      </c>
      <c r="F760" t="s">
        <v>101</v>
      </c>
      <c r="G760" s="42" t="s">
        <v>1101</v>
      </c>
      <c r="H760" t="s">
        <v>1102</v>
      </c>
      <c r="I760">
        <v>1</v>
      </c>
      <c r="J760">
        <v>0</v>
      </c>
      <c r="K760" s="44">
        <v>44550000</v>
      </c>
    </row>
    <row r="761" spans="2:11" hidden="1" x14ac:dyDescent="0.25">
      <c r="B761" s="37" t="s">
        <v>1088</v>
      </c>
      <c r="C761" t="s">
        <v>1089</v>
      </c>
      <c r="D761" t="s">
        <v>1100</v>
      </c>
      <c r="E761" t="str">
        <f t="shared" si="11"/>
        <v>2.3</v>
      </c>
      <c r="F761" t="s">
        <v>101</v>
      </c>
      <c r="G761" s="42" t="s">
        <v>1101</v>
      </c>
      <c r="H761" t="s">
        <v>1103</v>
      </c>
      <c r="I761">
        <v>1</v>
      </c>
      <c r="J761">
        <v>0</v>
      </c>
      <c r="K761" s="44">
        <v>911516727</v>
      </c>
    </row>
    <row r="762" spans="2:11" hidden="1" x14ac:dyDescent="0.25">
      <c r="B762" s="37" t="s">
        <v>1104</v>
      </c>
      <c r="C762" t="s">
        <v>1105</v>
      </c>
      <c r="D762" t="s">
        <v>1106</v>
      </c>
      <c r="E762" t="str">
        <f t="shared" si="11"/>
        <v>2.3</v>
      </c>
      <c r="F762" t="s">
        <v>101</v>
      </c>
      <c r="G762" s="42" t="s">
        <v>294</v>
      </c>
      <c r="H762" t="s">
        <v>75</v>
      </c>
      <c r="I762">
        <v>1</v>
      </c>
      <c r="J762">
        <v>0</v>
      </c>
      <c r="K762" s="44">
        <v>10000000000</v>
      </c>
    </row>
    <row r="763" spans="2:11" hidden="1" x14ac:dyDescent="0.25">
      <c r="B763" s="37" t="s">
        <v>1107</v>
      </c>
      <c r="C763" t="s">
        <v>1108</v>
      </c>
      <c r="D763" t="s">
        <v>236</v>
      </c>
      <c r="E763" t="str">
        <f t="shared" si="11"/>
        <v>2.1</v>
      </c>
      <c r="F763" t="s">
        <v>73</v>
      </c>
      <c r="G763" s="42" t="s">
        <v>237</v>
      </c>
      <c r="H763" t="s">
        <v>75</v>
      </c>
      <c r="I763">
        <v>1</v>
      </c>
      <c r="J763">
        <v>0</v>
      </c>
      <c r="K763" s="44">
        <v>17767305</v>
      </c>
    </row>
    <row r="764" spans="2:11" hidden="1" x14ac:dyDescent="0.25">
      <c r="B764" s="37" t="s">
        <v>1107</v>
      </c>
      <c r="C764" t="s">
        <v>1108</v>
      </c>
      <c r="D764" t="s">
        <v>401</v>
      </c>
      <c r="E764" t="str">
        <f t="shared" si="11"/>
        <v>2.1</v>
      </c>
      <c r="F764" t="s">
        <v>73</v>
      </c>
      <c r="G764" s="42" t="s">
        <v>402</v>
      </c>
      <c r="H764" t="s">
        <v>75</v>
      </c>
      <c r="I764">
        <v>1</v>
      </c>
      <c r="J764">
        <v>0</v>
      </c>
      <c r="K764" s="44">
        <v>61209602</v>
      </c>
    </row>
    <row r="765" spans="2:11" hidden="1" x14ac:dyDescent="0.25">
      <c r="B765" s="37" t="s">
        <v>1107</v>
      </c>
      <c r="C765" t="s">
        <v>1108</v>
      </c>
      <c r="D765" t="s">
        <v>1109</v>
      </c>
      <c r="E765" t="str">
        <f t="shared" si="11"/>
        <v>2.1</v>
      </c>
      <c r="F765" t="s">
        <v>73</v>
      </c>
      <c r="G765" s="42" t="s">
        <v>1110</v>
      </c>
      <c r="H765" t="s">
        <v>75</v>
      </c>
      <c r="I765">
        <v>1</v>
      </c>
      <c r="J765">
        <v>0</v>
      </c>
      <c r="K765" s="44">
        <v>37401827</v>
      </c>
    </row>
    <row r="766" spans="2:11" hidden="1" x14ac:dyDescent="0.25">
      <c r="B766" t="s">
        <v>1107</v>
      </c>
      <c r="C766" t="s">
        <v>1108</v>
      </c>
      <c r="D766" t="s">
        <v>82</v>
      </c>
      <c r="E766" t="str">
        <f t="shared" si="11"/>
        <v>2.1</v>
      </c>
      <c r="F766" t="s">
        <v>73</v>
      </c>
      <c r="G766" t="s">
        <v>83</v>
      </c>
      <c r="H766" t="s">
        <v>75</v>
      </c>
      <c r="I766">
        <v>1</v>
      </c>
      <c r="J766">
        <v>0</v>
      </c>
      <c r="K766" s="44">
        <v>26939939</v>
      </c>
    </row>
    <row r="767" spans="2:11" hidden="1" x14ac:dyDescent="0.25">
      <c r="B767" t="s">
        <v>1107</v>
      </c>
      <c r="C767" t="s">
        <v>1108</v>
      </c>
      <c r="D767" t="s">
        <v>1111</v>
      </c>
      <c r="E767" t="str">
        <f t="shared" si="11"/>
        <v>2.1</v>
      </c>
      <c r="F767" t="s">
        <v>73</v>
      </c>
      <c r="G767" t="s">
        <v>1112</v>
      </c>
      <c r="H767" t="s">
        <v>75</v>
      </c>
      <c r="I767">
        <v>1</v>
      </c>
      <c r="J767">
        <v>0</v>
      </c>
      <c r="K767" s="44">
        <v>79697315</v>
      </c>
    </row>
    <row r="768" spans="2:11" hidden="1" x14ac:dyDescent="0.25">
      <c r="B768" t="s">
        <v>1107</v>
      </c>
      <c r="C768" t="s">
        <v>1108</v>
      </c>
      <c r="D768" t="s">
        <v>1113</v>
      </c>
      <c r="E768" t="str">
        <f t="shared" si="11"/>
        <v>2.1</v>
      </c>
      <c r="F768" t="s">
        <v>73</v>
      </c>
      <c r="G768" t="s">
        <v>1114</v>
      </c>
      <c r="H768" t="s">
        <v>75</v>
      </c>
      <c r="I768">
        <v>1</v>
      </c>
      <c r="J768">
        <v>0</v>
      </c>
      <c r="K768" s="44">
        <v>49366663</v>
      </c>
    </row>
    <row r="769" spans="2:11" hidden="1" x14ac:dyDescent="0.25">
      <c r="B769" t="s">
        <v>1107</v>
      </c>
      <c r="C769" t="s">
        <v>1108</v>
      </c>
      <c r="D769" t="s">
        <v>603</v>
      </c>
      <c r="E769" t="str">
        <f t="shared" si="11"/>
        <v>2.1</v>
      </c>
      <c r="F769" t="s">
        <v>73</v>
      </c>
      <c r="G769" t="s">
        <v>890</v>
      </c>
      <c r="H769" t="s">
        <v>75</v>
      </c>
      <c r="I769">
        <v>1</v>
      </c>
      <c r="J769">
        <v>0</v>
      </c>
      <c r="K769" s="44">
        <v>117847360</v>
      </c>
    </row>
    <row r="770" spans="2:11" hidden="1" x14ac:dyDescent="0.25">
      <c r="B770" t="s">
        <v>1107</v>
      </c>
      <c r="C770" t="s">
        <v>1108</v>
      </c>
      <c r="D770" t="s">
        <v>1115</v>
      </c>
      <c r="E770" t="str">
        <f t="shared" si="11"/>
        <v>2.1</v>
      </c>
      <c r="F770" t="s">
        <v>73</v>
      </c>
      <c r="G770" t="s">
        <v>1116</v>
      </c>
      <c r="H770" t="s">
        <v>75</v>
      </c>
      <c r="I770">
        <v>1</v>
      </c>
      <c r="J770">
        <v>0</v>
      </c>
      <c r="K770" s="44">
        <v>1300183371</v>
      </c>
    </row>
    <row r="771" spans="2:11" hidden="1" x14ac:dyDescent="0.25">
      <c r="B771" t="s">
        <v>1107</v>
      </c>
      <c r="C771" t="s">
        <v>1108</v>
      </c>
      <c r="D771" t="s">
        <v>1117</v>
      </c>
      <c r="E771" t="str">
        <f t="shared" ref="E771:E804" si="12">+LEFT(D771,3)</f>
        <v>2.1</v>
      </c>
      <c r="F771" t="s">
        <v>73</v>
      </c>
      <c r="G771" t="s">
        <v>179</v>
      </c>
      <c r="H771" t="s">
        <v>75</v>
      </c>
      <c r="I771">
        <v>1</v>
      </c>
      <c r="J771">
        <v>0</v>
      </c>
      <c r="K771" s="44">
        <v>26538977</v>
      </c>
    </row>
    <row r="772" spans="2:11" hidden="1" x14ac:dyDescent="0.25">
      <c r="B772" t="s">
        <v>1107</v>
      </c>
      <c r="C772" t="s">
        <v>1108</v>
      </c>
      <c r="D772" t="s">
        <v>1118</v>
      </c>
      <c r="E772" t="str">
        <f t="shared" si="12"/>
        <v>2.1</v>
      </c>
      <c r="F772" t="s">
        <v>73</v>
      </c>
      <c r="G772" t="s">
        <v>1119</v>
      </c>
      <c r="H772" t="s">
        <v>75</v>
      </c>
      <c r="I772">
        <v>1</v>
      </c>
      <c r="J772">
        <v>0</v>
      </c>
      <c r="K772" s="44">
        <v>15394843</v>
      </c>
    </row>
    <row r="773" spans="2:11" hidden="1" x14ac:dyDescent="0.25">
      <c r="B773" t="s">
        <v>1107</v>
      </c>
      <c r="C773" t="s">
        <v>1108</v>
      </c>
      <c r="D773" t="s">
        <v>1120</v>
      </c>
      <c r="E773" t="str">
        <f t="shared" si="12"/>
        <v>2.1</v>
      </c>
      <c r="F773" t="s">
        <v>73</v>
      </c>
      <c r="G773" t="s">
        <v>93</v>
      </c>
      <c r="H773" t="s">
        <v>75</v>
      </c>
      <c r="I773">
        <v>1</v>
      </c>
      <c r="J773">
        <v>0</v>
      </c>
      <c r="K773" s="44">
        <v>35570222</v>
      </c>
    </row>
    <row r="774" spans="2:11" hidden="1" x14ac:dyDescent="0.25">
      <c r="B774" t="s">
        <v>1107</v>
      </c>
      <c r="C774" t="s">
        <v>1108</v>
      </c>
      <c r="D774" t="s">
        <v>1121</v>
      </c>
      <c r="E774" t="str">
        <f t="shared" si="12"/>
        <v>2.1</v>
      </c>
      <c r="F774" t="s">
        <v>73</v>
      </c>
      <c r="G774" t="s">
        <v>460</v>
      </c>
      <c r="H774" t="s">
        <v>75</v>
      </c>
      <c r="I774">
        <v>1</v>
      </c>
      <c r="J774">
        <v>0</v>
      </c>
      <c r="K774" s="44">
        <v>198085183</v>
      </c>
    </row>
    <row r="775" spans="2:11" hidden="1" x14ac:dyDescent="0.25">
      <c r="B775" t="s">
        <v>1107</v>
      </c>
      <c r="C775" t="s">
        <v>1108</v>
      </c>
      <c r="D775" t="s">
        <v>463</v>
      </c>
      <c r="E775" t="str">
        <f t="shared" si="12"/>
        <v>2.1</v>
      </c>
      <c r="F775" t="s">
        <v>73</v>
      </c>
      <c r="G775" t="s">
        <v>464</v>
      </c>
      <c r="H775" t="s">
        <v>75</v>
      </c>
      <c r="I775">
        <v>1</v>
      </c>
      <c r="J775">
        <v>0</v>
      </c>
      <c r="K775" s="44">
        <v>32081193</v>
      </c>
    </row>
    <row r="776" spans="2:11" hidden="1" x14ac:dyDescent="0.25">
      <c r="B776" t="s">
        <v>1107</v>
      </c>
      <c r="C776" t="s">
        <v>1108</v>
      </c>
      <c r="D776" t="s">
        <v>1122</v>
      </c>
      <c r="E776" t="str">
        <f t="shared" si="12"/>
        <v>2.1</v>
      </c>
      <c r="F776" t="s">
        <v>73</v>
      </c>
      <c r="G776" t="s">
        <v>1123</v>
      </c>
      <c r="H776" t="s">
        <v>75</v>
      </c>
      <c r="I776">
        <v>1</v>
      </c>
      <c r="J776">
        <v>0</v>
      </c>
      <c r="K776" s="44">
        <v>50689548243</v>
      </c>
    </row>
    <row r="777" spans="2:11" hidden="1" x14ac:dyDescent="0.25">
      <c r="B777" t="s">
        <v>1107</v>
      </c>
      <c r="C777" t="s">
        <v>1108</v>
      </c>
      <c r="D777" t="s">
        <v>1122</v>
      </c>
      <c r="E777" t="str">
        <f t="shared" si="12"/>
        <v>2.1</v>
      </c>
      <c r="F777" t="s">
        <v>73</v>
      </c>
      <c r="G777" t="s">
        <v>1123</v>
      </c>
      <c r="H777" t="s">
        <v>726</v>
      </c>
      <c r="I777">
        <v>1</v>
      </c>
      <c r="J777">
        <v>0</v>
      </c>
      <c r="K777" s="44">
        <v>4305375392</v>
      </c>
    </row>
    <row r="778" spans="2:11" hidden="1" x14ac:dyDescent="0.25">
      <c r="B778" t="s">
        <v>1107</v>
      </c>
      <c r="C778" t="s">
        <v>1108</v>
      </c>
      <c r="D778" t="s">
        <v>1122</v>
      </c>
      <c r="E778" t="str">
        <f t="shared" si="12"/>
        <v>2.1</v>
      </c>
      <c r="F778" t="s">
        <v>73</v>
      </c>
      <c r="G778" t="s">
        <v>1123</v>
      </c>
      <c r="H778" t="s">
        <v>1014</v>
      </c>
      <c r="I778">
        <v>1</v>
      </c>
      <c r="J778">
        <v>0</v>
      </c>
      <c r="K778" s="44">
        <v>600000000</v>
      </c>
    </row>
    <row r="779" spans="2:11" hidden="1" x14ac:dyDescent="0.25">
      <c r="B779" t="s">
        <v>1107</v>
      </c>
      <c r="C779" t="s">
        <v>1108</v>
      </c>
      <c r="D779" t="s">
        <v>1122</v>
      </c>
      <c r="E779" t="str">
        <f t="shared" si="12"/>
        <v>2.1</v>
      </c>
      <c r="F779" t="s">
        <v>73</v>
      </c>
      <c r="G779" t="s">
        <v>1123</v>
      </c>
      <c r="H779" t="s">
        <v>301</v>
      </c>
      <c r="I779">
        <v>1</v>
      </c>
      <c r="J779">
        <v>0</v>
      </c>
      <c r="K779" s="44">
        <v>1694494296</v>
      </c>
    </row>
    <row r="780" spans="2:11" hidden="1" x14ac:dyDescent="0.25">
      <c r="B780" t="s">
        <v>1107</v>
      </c>
      <c r="C780" t="s">
        <v>1108</v>
      </c>
      <c r="D780" t="s">
        <v>1124</v>
      </c>
      <c r="E780" t="str">
        <f t="shared" si="12"/>
        <v>2.1</v>
      </c>
      <c r="F780" t="s">
        <v>73</v>
      </c>
      <c r="G780" t="s">
        <v>1125</v>
      </c>
      <c r="H780" t="s">
        <v>75</v>
      </c>
      <c r="I780">
        <v>1</v>
      </c>
      <c r="J780">
        <v>0</v>
      </c>
      <c r="K780" s="44">
        <v>1924248749</v>
      </c>
    </row>
    <row r="781" spans="2:11" hidden="1" x14ac:dyDescent="0.25">
      <c r="B781" t="s">
        <v>1107</v>
      </c>
      <c r="C781" t="s">
        <v>1108</v>
      </c>
      <c r="D781" t="s">
        <v>1126</v>
      </c>
      <c r="E781" t="str">
        <f t="shared" si="12"/>
        <v>2.1</v>
      </c>
      <c r="F781" t="s">
        <v>73</v>
      </c>
      <c r="G781" t="s">
        <v>1127</v>
      </c>
      <c r="H781" t="s">
        <v>75</v>
      </c>
      <c r="I781">
        <v>1</v>
      </c>
      <c r="J781">
        <v>0</v>
      </c>
      <c r="K781" s="44">
        <v>2571067012</v>
      </c>
    </row>
    <row r="782" spans="2:11" hidden="1" x14ac:dyDescent="0.25">
      <c r="B782" t="s">
        <v>1107</v>
      </c>
      <c r="C782" t="s">
        <v>1108</v>
      </c>
      <c r="D782" t="s">
        <v>1128</v>
      </c>
      <c r="E782" t="str">
        <f t="shared" si="12"/>
        <v>2.1</v>
      </c>
      <c r="F782" t="s">
        <v>73</v>
      </c>
      <c r="G782" t="s">
        <v>1129</v>
      </c>
      <c r="H782" t="s">
        <v>1130</v>
      </c>
      <c r="I782">
        <v>1</v>
      </c>
      <c r="J782">
        <v>0</v>
      </c>
      <c r="K782" s="44">
        <v>140924376</v>
      </c>
    </row>
    <row r="783" spans="2:11" hidden="1" x14ac:dyDescent="0.25">
      <c r="B783" t="s">
        <v>1107</v>
      </c>
      <c r="C783" t="s">
        <v>1108</v>
      </c>
      <c r="D783" t="s">
        <v>1131</v>
      </c>
      <c r="E783" t="str">
        <f t="shared" si="12"/>
        <v>2.1</v>
      </c>
      <c r="F783" t="s">
        <v>73</v>
      </c>
      <c r="G783" t="s">
        <v>1132</v>
      </c>
      <c r="H783" t="s">
        <v>1133</v>
      </c>
      <c r="I783">
        <v>1</v>
      </c>
      <c r="J783">
        <v>0</v>
      </c>
      <c r="K783" s="44">
        <v>2120083846</v>
      </c>
    </row>
    <row r="784" spans="2:11" hidden="1" x14ac:dyDescent="0.25">
      <c r="B784" t="s">
        <v>1107</v>
      </c>
      <c r="C784" t="s">
        <v>1108</v>
      </c>
      <c r="D784" t="s">
        <v>1134</v>
      </c>
      <c r="E784" t="str">
        <f t="shared" si="12"/>
        <v>2.1</v>
      </c>
      <c r="F784" t="s">
        <v>73</v>
      </c>
      <c r="G784" t="s">
        <v>1132</v>
      </c>
      <c r="H784" t="s">
        <v>75</v>
      </c>
      <c r="I784">
        <v>1</v>
      </c>
      <c r="J784">
        <v>0</v>
      </c>
      <c r="K784" s="44">
        <v>1659343952</v>
      </c>
    </row>
    <row r="785" spans="2:11" hidden="1" x14ac:dyDescent="0.25">
      <c r="B785" t="s">
        <v>1107</v>
      </c>
      <c r="C785" t="s">
        <v>1108</v>
      </c>
      <c r="D785" t="s">
        <v>1135</v>
      </c>
      <c r="E785" t="str">
        <f t="shared" si="12"/>
        <v>2.1</v>
      </c>
      <c r="F785" t="s">
        <v>73</v>
      </c>
      <c r="G785" t="s">
        <v>1136</v>
      </c>
      <c r="H785" t="s">
        <v>75</v>
      </c>
      <c r="I785">
        <v>1</v>
      </c>
      <c r="J785">
        <v>0</v>
      </c>
      <c r="K785" s="44">
        <v>66028394</v>
      </c>
    </row>
    <row r="786" spans="2:11" hidden="1" x14ac:dyDescent="0.25">
      <c r="B786" t="s">
        <v>1107</v>
      </c>
      <c r="C786" t="s">
        <v>1108</v>
      </c>
      <c r="D786" t="s">
        <v>1137</v>
      </c>
      <c r="E786" t="str">
        <f t="shared" si="12"/>
        <v>2.1</v>
      </c>
      <c r="F786" t="s">
        <v>73</v>
      </c>
      <c r="G786" t="s">
        <v>1138</v>
      </c>
      <c r="H786" t="s">
        <v>75</v>
      </c>
      <c r="I786">
        <v>1</v>
      </c>
      <c r="J786">
        <v>0</v>
      </c>
      <c r="K786" s="44">
        <v>238767749</v>
      </c>
    </row>
    <row r="787" spans="2:11" hidden="1" x14ac:dyDescent="0.25">
      <c r="B787" t="s">
        <v>1107</v>
      </c>
      <c r="C787" t="s">
        <v>1108</v>
      </c>
      <c r="D787" t="s">
        <v>94</v>
      </c>
      <c r="E787" t="str">
        <f t="shared" si="12"/>
        <v>2.1</v>
      </c>
      <c r="F787" t="s">
        <v>73</v>
      </c>
      <c r="G787" t="s">
        <v>95</v>
      </c>
      <c r="H787" t="s">
        <v>75</v>
      </c>
      <c r="I787">
        <v>1</v>
      </c>
      <c r="J787">
        <v>0</v>
      </c>
      <c r="K787" s="44">
        <v>428640000</v>
      </c>
    </row>
    <row r="788" spans="2:11" hidden="1" x14ac:dyDescent="0.25">
      <c r="B788" t="s">
        <v>1107</v>
      </c>
      <c r="C788" t="s">
        <v>1108</v>
      </c>
      <c r="D788" t="s">
        <v>96</v>
      </c>
      <c r="E788" t="str">
        <f t="shared" si="12"/>
        <v>2.1</v>
      </c>
      <c r="F788" t="s">
        <v>73</v>
      </c>
      <c r="G788" t="s">
        <v>97</v>
      </c>
      <c r="H788" t="s">
        <v>75</v>
      </c>
      <c r="I788">
        <v>1</v>
      </c>
      <c r="J788">
        <v>0</v>
      </c>
      <c r="K788" s="44">
        <v>175849560</v>
      </c>
    </row>
    <row r="789" spans="2:11" hidden="1" x14ac:dyDescent="0.25">
      <c r="B789" t="s">
        <v>1107</v>
      </c>
      <c r="C789" t="s">
        <v>1108</v>
      </c>
      <c r="D789" t="s">
        <v>1139</v>
      </c>
      <c r="E789" t="str">
        <f t="shared" si="12"/>
        <v>2.2</v>
      </c>
      <c r="F789" t="s">
        <v>256</v>
      </c>
      <c r="G789" t="s">
        <v>1140</v>
      </c>
      <c r="H789" t="s">
        <v>75</v>
      </c>
      <c r="I789">
        <v>1</v>
      </c>
      <c r="J789">
        <v>0</v>
      </c>
      <c r="K789" s="44">
        <v>1129433390</v>
      </c>
    </row>
    <row r="790" spans="2:11" hidden="1" x14ac:dyDescent="0.25">
      <c r="B790" t="s">
        <v>1107</v>
      </c>
      <c r="C790" t="s">
        <v>1108</v>
      </c>
      <c r="D790" t="s">
        <v>1139</v>
      </c>
      <c r="E790" t="str">
        <f t="shared" si="12"/>
        <v>2.2</v>
      </c>
      <c r="F790" t="s">
        <v>256</v>
      </c>
      <c r="G790" t="s">
        <v>1140</v>
      </c>
      <c r="H790" t="s">
        <v>1141</v>
      </c>
      <c r="I790">
        <v>1</v>
      </c>
      <c r="J790">
        <v>0</v>
      </c>
      <c r="K790" s="44">
        <v>1129433390</v>
      </c>
    </row>
    <row r="791" spans="2:11" hidden="1" x14ac:dyDescent="0.25">
      <c r="B791" s="37" t="s">
        <v>1107</v>
      </c>
      <c r="C791" t="s">
        <v>1108</v>
      </c>
      <c r="D791" t="s">
        <v>1142</v>
      </c>
      <c r="E791" t="str">
        <f t="shared" si="12"/>
        <v>2.2</v>
      </c>
      <c r="F791" t="s">
        <v>256</v>
      </c>
      <c r="G791" t="s">
        <v>1143</v>
      </c>
      <c r="H791" t="s">
        <v>75</v>
      </c>
      <c r="I791">
        <v>1</v>
      </c>
      <c r="J791">
        <v>0</v>
      </c>
      <c r="K791" s="44">
        <v>2097519152</v>
      </c>
    </row>
    <row r="792" spans="2:11" hidden="1" x14ac:dyDescent="0.25">
      <c r="B792" s="37" t="s">
        <v>1107</v>
      </c>
      <c r="C792" t="s">
        <v>1108</v>
      </c>
      <c r="D792" t="s">
        <v>1142</v>
      </c>
      <c r="E792" t="str">
        <f t="shared" si="12"/>
        <v>2.2</v>
      </c>
      <c r="F792" t="s">
        <v>256</v>
      </c>
      <c r="G792" t="s">
        <v>1143</v>
      </c>
      <c r="H792" t="s">
        <v>1141</v>
      </c>
      <c r="I792">
        <v>1</v>
      </c>
      <c r="J792">
        <v>0</v>
      </c>
      <c r="K792" s="44">
        <v>2097519152</v>
      </c>
    </row>
    <row r="793" spans="2:11" hidden="1" x14ac:dyDescent="0.25">
      <c r="B793" s="37" t="s">
        <v>1144</v>
      </c>
      <c r="C793" t="s">
        <v>1145</v>
      </c>
      <c r="D793" t="s">
        <v>946</v>
      </c>
      <c r="E793" t="str">
        <f t="shared" si="12"/>
        <v>2.1</v>
      </c>
      <c r="F793" t="s">
        <v>73</v>
      </c>
      <c r="G793" t="s">
        <v>1090</v>
      </c>
      <c r="H793" t="s">
        <v>1146</v>
      </c>
      <c r="I793">
        <v>1</v>
      </c>
      <c r="J793">
        <v>0</v>
      </c>
      <c r="K793" s="44">
        <v>8772701657</v>
      </c>
    </row>
    <row r="794" spans="2:11" hidden="1" x14ac:dyDescent="0.25">
      <c r="B794" s="37" t="s">
        <v>1144</v>
      </c>
      <c r="C794" t="s">
        <v>1145</v>
      </c>
      <c r="D794" t="s">
        <v>946</v>
      </c>
      <c r="E794" t="str">
        <f t="shared" si="12"/>
        <v>2.1</v>
      </c>
      <c r="F794" t="s">
        <v>73</v>
      </c>
      <c r="G794" t="s">
        <v>1090</v>
      </c>
      <c r="H794" t="s">
        <v>1147</v>
      </c>
      <c r="I794">
        <v>1</v>
      </c>
      <c r="J794">
        <v>0</v>
      </c>
      <c r="K794" s="44">
        <v>8001154023</v>
      </c>
    </row>
    <row r="795" spans="2:11" hidden="1" x14ac:dyDescent="0.25">
      <c r="B795" t="s">
        <v>1144</v>
      </c>
      <c r="C795" t="s">
        <v>1145</v>
      </c>
      <c r="D795" t="s">
        <v>948</v>
      </c>
      <c r="E795" t="str">
        <f t="shared" si="12"/>
        <v>2.1</v>
      </c>
      <c r="F795" t="s">
        <v>73</v>
      </c>
      <c r="G795" t="s">
        <v>1092</v>
      </c>
      <c r="H795" t="s">
        <v>1148</v>
      </c>
      <c r="I795">
        <v>1</v>
      </c>
      <c r="J795">
        <v>0</v>
      </c>
      <c r="K795" s="44">
        <v>510000000</v>
      </c>
    </row>
    <row r="796" spans="2:11" hidden="1" x14ac:dyDescent="0.25">
      <c r="B796" t="s">
        <v>1144</v>
      </c>
      <c r="C796" t="s">
        <v>1145</v>
      </c>
      <c r="D796" t="s">
        <v>948</v>
      </c>
      <c r="E796" t="str">
        <f t="shared" si="12"/>
        <v>2.1</v>
      </c>
      <c r="F796" t="s">
        <v>73</v>
      </c>
      <c r="G796" t="s">
        <v>1092</v>
      </c>
      <c r="H796" t="s">
        <v>1146</v>
      </c>
      <c r="I796">
        <v>1</v>
      </c>
      <c r="J796">
        <v>0</v>
      </c>
      <c r="K796" s="44">
        <v>5481134638</v>
      </c>
    </row>
    <row r="797" spans="2:11" hidden="1" x14ac:dyDescent="0.25">
      <c r="B797" t="s">
        <v>1144</v>
      </c>
      <c r="C797" t="s">
        <v>1145</v>
      </c>
      <c r="D797" t="s">
        <v>948</v>
      </c>
      <c r="E797" t="str">
        <f t="shared" si="12"/>
        <v>2.1</v>
      </c>
      <c r="F797" t="s">
        <v>73</v>
      </c>
      <c r="G797" t="s">
        <v>1092</v>
      </c>
      <c r="H797" t="s">
        <v>1149</v>
      </c>
      <c r="I797">
        <v>1</v>
      </c>
      <c r="J797">
        <v>0</v>
      </c>
      <c r="K797" s="44">
        <v>600000000</v>
      </c>
    </row>
    <row r="798" spans="2:11" hidden="1" x14ac:dyDescent="0.25">
      <c r="B798" t="s">
        <v>1144</v>
      </c>
      <c r="C798" t="s">
        <v>1145</v>
      </c>
      <c r="D798" t="s">
        <v>1010</v>
      </c>
      <c r="E798" t="str">
        <f t="shared" si="12"/>
        <v>2.1</v>
      </c>
      <c r="F798" t="s">
        <v>73</v>
      </c>
      <c r="G798" t="s">
        <v>992</v>
      </c>
      <c r="H798" t="s">
        <v>1146</v>
      </c>
      <c r="I798">
        <v>1</v>
      </c>
      <c r="J798">
        <v>0</v>
      </c>
      <c r="K798" s="44">
        <v>52711489</v>
      </c>
    </row>
    <row r="799" spans="2:11" hidden="1" x14ac:dyDescent="0.25">
      <c r="B799" t="s">
        <v>1144</v>
      </c>
      <c r="C799" t="s">
        <v>1145</v>
      </c>
      <c r="D799" t="s">
        <v>954</v>
      </c>
      <c r="E799" t="str">
        <f t="shared" si="12"/>
        <v>2.1</v>
      </c>
      <c r="F799" t="s">
        <v>73</v>
      </c>
      <c r="G799" t="s">
        <v>1093</v>
      </c>
      <c r="H799" t="s">
        <v>1146</v>
      </c>
      <c r="I799">
        <v>1</v>
      </c>
      <c r="J799">
        <v>0</v>
      </c>
      <c r="K799" s="44">
        <v>126588936</v>
      </c>
    </row>
    <row r="800" spans="2:11" hidden="1" x14ac:dyDescent="0.25">
      <c r="B800" t="s">
        <v>1144</v>
      </c>
      <c r="C800" t="s">
        <v>1145</v>
      </c>
      <c r="D800" t="s">
        <v>1150</v>
      </c>
      <c r="E800" t="str">
        <f t="shared" si="12"/>
        <v>2.3</v>
      </c>
      <c r="F800" t="s">
        <v>101</v>
      </c>
      <c r="G800" t="s">
        <v>1151</v>
      </c>
      <c r="H800" t="s">
        <v>75</v>
      </c>
      <c r="I800">
        <v>1</v>
      </c>
      <c r="J800">
        <v>0</v>
      </c>
      <c r="K800" s="44">
        <v>1</v>
      </c>
    </row>
    <row r="801" spans="2:11" hidden="1" x14ac:dyDescent="0.25">
      <c r="B801" s="37" t="s">
        <v>1144</v>
      </c>
      <c r="C801" t="s">
        <v>1145</v>
      </c>
      <c r="D801" t="s">
        <v>1152</v>
      </c>
      <c r="E801" t="str">
        <f t="shared" si="12"/>
        <v>2.3</v>
      </c>
      <c r="F801" t="s">
        <v>101</v>
      </c>
      <c r="G801" s="42" t="s">
        <v>1153</v>
      </c>
      <c r="H801" t="s">
        <v>75</v>
      </c>
      <c r="I801">
        <v>1</v>
      </c>
      <c r="J801">
        <v>0</v>
      </c>
      <c r="K801" s="44">
        <v>1000000000</v>
      </c>
    </row>
    <row r="802" spans="2:11" hidden="1" x14ac:dyDescent="0.25">
      <c r="B802" s="37" t="s">
        <v>1144</v>
      </c>
      <c r="C802" t="s">
        <v>1145</v>
      </c>
      <c r="D802" t="s">
        <v>1154</v>
      </c>
      <c r="E802" t="str">
        <f t="shared" si="12"/>
        <v>2.3</v>
      </c>
      <c r="F802" t="s">
        <v>101</v>
      </c>
      <c r="G802" s="42" t="s">
        <v>1155</v>
      </c>
      <c r="H802" t="s">
        <v>75</v>
      </c>
      <c r="I802">
        <v>1</v>
      </c>
      <c r="J802">
        <v>0</v>
      </c>
      <c r="K802" s="44">
        <v>2999999998</v>
      </c>
    </row>
    <row r="803" spans="2:11" hidden="1" x14ac:dyDescent="0.25">
      <c r="B803" s="37" t="s">
        <v>1144</v>
      </c>
      <c r="C803" t="s">
        <v>1145</v>
      </c>
      <c r="D803" t="s">
        <v>1154</v>
      </c>
      <c r="E803" t="str">
        <f t="shared" si="12"/>
        <v>2.3</v>
      </c>
      <c r="F803" t="s">
        <v>101</v>
      </c>
      <c r="G803" s="42" t="s">
        <v>1155</v>
      </c>
      <c r="H803" t="s">
        <v>1156</v>
      </c>
      <c r="I803">
        <v>1</v>
      </c>
      <c r="J803">
        <v>0</v>
      </c>
      <c r="K803" s="44">
        <v>200000000</v>
      </c>
    </row>
    <row r="804" spans="2:11" hidden="1" x14ac:dyDescent="0.25">
      <c r="B804" s="37" t="s">
        <v>1144</v>
      </c>
      <c r="C804" t="s">
        <v>1145</v>
      </c>
      <c r="D804" t="s">
        <v>1157</v>
      </c>
      <c r="E804" t="str">
        <f t="shared" si="12"/>
        <v>2.3</v>
      </c>
      <c r="F804" t="s">
        <v>101</v>
      </c>
      <c r="G804" s="42" t="s">
        <v>1158</v>
      </c>
      <c r="H804" t="s">
        <v>75</v>
      </c>
      <c r="I804">
        <v>1</v>
      </c>
      <c r="J804">
        <v>0</v>
      </c>
      <c r="K804" s="44">
        <v>1</v>
      </c>
    </row>
    <row r="805" spans="2:11" hidden="1" x14ac:dyDescent="0.25">
      <c r="B805" t="s">
        <v>1159</v>
      </c>
      <c r="C805" t="s">
        <v>1160</v>
      </c>
      <c r="D805" t="s">
        <v>236</v>
      </c>
      <c r="G805" t="s">
        <v>562</v>
      </c>
      <c r="H805" t="s">
        <v>75</v>
      </c>
      <c r="I805">
        <v>1</v>
      </c>
      <c r="K805" s="44">
        <v>12601069</v>
      </c>
    </row>
    <row r="806" spans="2:11" hidden="1" x14ac:dyDescent="0.25">
      <c r="B806" t="s">
        <v>1159</v>
      </c>
      <c r="C806" t="s">
        <v>1160</v>
      </c>
      <c r="D806" t="s">
        <v>238</v>
      </c>
      <c r="G806" t="s">
        <v>1161</v>
      </c>
      <c r="H806" t="s">
        <v>75</v>
      </c>
      <c r="I806">
        <v>1</v>
      </c>
      <c r="K806" s="44">
        <v>10153800</v>
      </c>
    </row>
    <row r="807" spans="2:11" hidden="1" x14ac:dyDescent="0.25">
      <c r="B807" t="s">
        <v>1159</v>
      </c>
      <c r="C807" t="s">
        <v>1160</v>
      </c>
      <c r="D807" t="s">
        <v>565</v>
      </c>
      <c r="G807" t="s">
        <v>1162</v>
      </c>
      <c r="H807" t="s">
        <v>75</v>
      </c>
      <c r="I807">
        <v>1</v>
      </c>
      <c r="K807" s="44">
        <v>10153800</v>
      </c>
    </row>
    <row r="808" spans="2:11" hidden="1" x14ac:dyDescent="0.25">
      <c r="B808" t="s">
        <v>1159</v>
      </c>
      <c r="C808" t="s">
        <v>1160</v>
      </c>
      <c r="D808" t="s">
        <v>1163</v>
      </c>
      <c r="G808" t="s">
        <v>1164</v>
      </c>
      <c r="H808" t="s">
        <v>75</v>
      </c>
      <c r="I808">
        <v>1</v>
      </c>
      <c r="K808" s="44">
        <v>374238976</v>
      </c>
    </row>
    <row r="809" spans="2:11" hidden="1" x14ac:dyDescent="0.25">
      <c r="B809" t="s">
        <v>1159</v>
      </c>
      <c r="C809" t="s">
        <v>1160</v>
      </c>
      <c r="D809" t="s">
        <v>1165</v>
      </c>
      <c r="G809" t="s">
        <v>892</v>
      </c>
      <c r="H809" t="s">
        <v>75</v>
      </c>
      <c r="I809">
        <v>1</v>
      </c>
      <c r="K809" s="44">
        <v>600000000</v>
      </c>
    </row>
    <row r="810" spans="2:11" hidden="1" x14ac:dyDescent="0.25">
      <c r="B810" t="s">
        <v>1159</v>
      </c>
      <c r="C810" t="s">
        <v>1160</v>
      </c>
      <c r="D810" t="s">
        <v>1166</v>
      </c>
      <c r="G810" t="s">
        <v>1167</v>
      </c>
      <c r="H810" t="s">
        <v>75</v>
      </c>
      <c r="I810">
        <v>1</v>
      </c>
      <c r="K810" s="44">
        <v>400000000</v>
      </c>
    </row>
    <row r="811" spans="2:11" hidden="1" x14ac:dyDescent="0.25">
      <c r="B811" t="s">
        <v>1159</v>
      </c>
      <c r="C811" t="s">
        <v>1160</v>
      </c>
      <c r="D811" t="s">
        <v>1168</v>
      </c>
      <c r="G811" t="s">
        <v>1169</v>
      </c>
      <c r="H811" t="s">
        <v>75</v>
      </c>
      <c r="I811">
        <v>1</v>
      </c>
      <c r="K811" s="44">
        <v>1000000000</v>
      </c>
    </row>
    <row r="812" spans="2:11" hidden="1" x14ac:dyDescent="0.25">
      <c r="B812" t="s">
        <v>1159</v>
      </c>
      <c r="C812" t="s">
        <v>1160</v>
      </c>
      <c r="D812" t="s">
        <v>1170</v>
      </c>
      <c r="G812" t="s">
        <v>1171</v>
      </c>
      <c r="H812" t="s">
        <v>75</v>
      </c>
      <c r="I812">
        <v>1</v>
      </c>
      <c r="K812" s="44">
        <v>480000000</v>
      </c>
    </row>
    <row r="813" spans="2:11" hidden="1" x14ac:dyDescent="0.25">
      <c r="B813" t="s">
        <v>1159</v>
      </c>
      <c r="C813" t="s">
        <v>1160</v>
      </c>
      <c r="D813" t="s">
        <v>1172</v>
      </c>
      <c r="G813" t="s">
        <v>1173</v>
      </c>
      <c r="H813" t="s">
        <v>75</v>
      </c>
      <c r="I813">
        <v>1</v>
      </c>
      <c r="K813" s="44">
        <v>650000000</v>
      </c>
    </row>
    <row r="814" spans="2:11" hidden="1" x14ac:dyDescent="0.25">
      <c r="B814" t="s">
        <v>1159</v>
      </c>
      <c r="C814" t="s">
        <v>1160</v>
      </c>
      <c r="D814" t="s">
        <v>1174</v>
      </c>
      <c r="G814" t="s">
        <v>1175</v>
      </c>
      <c r="H814" t="s">
        <v>75</v>
      </c>
      <c r="I814">
        <v>1</v>
      </c>
      <c r="K814" s="44">
        <v>140000000</v>
      </c>
    </row>
    <row r="815" spans="2:11" hidden="1" x14ac:dyDescent="0.25">
      <c r="B815" t="s">
        <v>1159</v>
      </c>
      <c r="C815" t="s">
        <v>1160</v>
      </c>
      <c r="D815" t="s">
        <v>1176</v>
      </c>
      <c r="G815" t="s">
        <v>1177</v>
      </c>
      <c r="H815" t="s">
        <v>75</v>
      </c>
      <c r="I815">
        <v>1</v>
      </c>
      <c r="K815" s="44">
        <v>4000000000</v>
      </c>
    </row>
    <row r="816" spans="2:11" hidden="1" x14ac:dyDescent="0.25">
      <c r="B816" t="s">
        <v>1159</v>
      </c>
      <c r="C816" t="s">
        <v>1160</v>
      </c>
      <c r="D816" t="s">
        <v>1178</v>
      </c>
      <c r="G816" t="s">
        <v>1179</v>
      </c>
      <c r="H816" t="s">
        <v>75</v>
      </c>
      <c r="I816">
        <v>1</v>
      </c>
      <c r="K816" s="44">
        <v>1660000000</v>
      </c>
    </row>
    <row r="817" spans="2:11" hidden="1" x14ac:dyDescent="0.25">
      <c r="B817" t="s">
        <v>1159</v>
      </c>
      <c r="C817" t="s">
        <v>1160</v>
      </c>
      <c r="D817" t="s">
        <v>1180</v>
      </c>
      <c r="G817" t="s">
        <v>1181</v>
      </c>
      <c r="H817" t="s">
        <v>75</v>
      </c>
      <c r="I817">
        <v>1</v>
      </c>
      <c r="K817" s="44">
        <v>270000000</v>
      </c>
    </row>
    <row r="818" spans="2:11" hidden="1" x14ac:dyDescent="0.25">
      <c r="B818" t="s">
        <v>1182</v>
      </c>
      <c r="C818" t="s">
        <v>1183</v>
      </c>
      <c r="D818" t="s">
        <v>946</v>
      </c>
      <c r="G818" t="s">
        <v>1090</v>
      </c>
      <c r="H818" t="s">
        <v>75</v>
      </c>
      <c r="I818">
        <v>1</v>
      </c>
      <c r="K818" s="44">
        <v>999463789</v>
      </c>
    </row>
    <row r="819" spans="2:11" hidden="1" x14ac:dyDescent="0.25">
      <c r="B819" t="s">
        <v>1182</v>
      </c>
      <c r="C819" t="s">
        <v>1183</v>
      </c>
      <c r="D819" t="s">
        <v>948</v>
      </c>
      <c r="G819" t="s">
        <v>1092</v>
      </c>
      <c r="H819" t="s">
        <v>75</v>
      </c>
      <c r="I819">
        <v>1</v>
      </c>
      <c r="K819" s="44">
        <v>999463789</v>
      </c>
    </row>
    <row r="820" spans="2:11" hidden="1" x14ac:dyDescent="0.25">
      <c r="B820" t="s">
        <v>1182</v>
      </c>
      <c r="C820" t="s">
        <v>1183</v>
      </c>
      <c r="D820" t="s">
        <v>954</v>
      </c>
      <c r="G820" t="s">
        <v>1093</v>
      </c>
      <c r="H820" t="s">
        <v>75</v>
      </c>
      <c r="I820">
        <v>1</v>
      </c>
      <c r="K820" s="44">
        <v>10806400</v>
      </c>
    </row>
    <row r="821" spans="2:11" hidden="1" x14ac:dyDescent="0.25">
      <c r="B821" t="s">
        <v>1182</v>
      </c>
      <c r="C821" t="s">
        <v>1183</v>
      </c>
      <c r="D821" t="s">
        <v>1184</v>
      </c>
      <c r="G821" t="s">
        <v>1185</v>
      </c>
      <c r="H821" t="s">
        <v>528</v>
      </c>
      <c r="I821">
        <v>1</v>
      </c>
      <c r="K821" s="44">
        <v>500000000</v>
      </c>
    </row>
    <row r="822" spans="2:11" hidden="1" x14ac:dyDescent="0.25">
      <c r="B822" t="s">
        <v>1182</v>
      </c>
      <c r="C822" t="s">
        <v>1183</v>
      </c>
      <c r="D822" t="s">
        <v>1184</v>
      </c>
      <c r="G822" t="s">
        <v>1185</v>
      </c>
      <c r="H822" t="s">
        <v>75</v>
      </c>
      <c r="I822">
        <v>1</v>
      </c>
      <c r="K822" s="44">
        <v>905000000</v>
      </c>
    </row>
    <row r="823" spans="2:11" hidden="1" x14ac:dyDescent="0.25">
      <c r="B823" t="s">
        <v>1182</v>
      </c>
      <c r="C823" t="s">
        <v>1183</v>
      </c>
      <c r="D823" t="s">
        <v>1186</v>
      </c>
      <c r="G823" t="s">
        <v>1187</v>
      </c>
      <c r="H823" t="s">
        <v>528</v>
      </c>
      <c r="I823">
        <v>1</v>
      </c>
      <c r="K823" s="44">
        <v>500000000</v>
      </c>
    </row>
    <row r="824" spans="2:11" hidden="1" x14ac:dyDescent="0.25">
      <c r="B824" t="s">
        <v>1182</v>
      </c>
      <c r="C824" t="s">
        <v>1183</v>
      </c>
      <c r="D824" t="s">
        <v>1188</v>
      </c>
      <c r="G824" t="s">
        <v>1189</v>
      </c>
      <c r="H824" t="s">
        <v>75</v>
      </c>
      <c r="I824">
        <v>1</v>
      </c>
      <c r="K824" s="44">
        <v>500000000</v>
      </c>
    </row>
    <row r="825" spans="2:11" hidden="1" x14ac:dyDescent="0.25">
      <c r="B825" t="s">
        <v>1182</v>
      </c>
      <c r="C825" t="s">
        <v>1183</v>
      </c>
      <c r="D825" t="s">
        <v>1190</v>
      </c>
      <c r="G825" t="s">
        <v>1191</v>
      </c>
      <c r="H825" t="s">
        <v>75</v>
      </c>
      <c r="I825">
        <v>1</v>
      </c>
      <c r="K825" s="44">
        <v>595000000</v>
      </c>
    </row>
    <row r="826" spans="2:11" hidden="1" x14ac:dyDescent="0.25">
      <c r="B826" t="s">
        <v>1182</v>
      </c>
      <c r="C826" t="s">
        <v>1183</v>
      </c>
      <c r="D826" t="s">
        <v>1190</v>
      </c>
      <c r="G826" t="s">
        <v>1191</v>
      </c>
      <c r="H826" t="s">
        <v>528</v>
      </c>
      <c r="I826">
        <v>1</v>
      </c>
      <c r="K826" s="44">
        <v>1000000000</v>
      </c>
    </row>
    <row r="827" spans="2:11" x14ac:dyDescent="0.25">
      <c r="B827" s="60" t="s">
        <v>1008</v>
      </c>
      <c r="C827" s="61" t="s">
        <v>12</v>
      </c>
      <c r="D827" s="61" t="s">
        <v>1011</v>
      </c>
      <c r="E827" s="61" t="str">
        <f t="shared" ref="E827:E832" si="13">+LEFT(D827,3)</f>
        <v>2.3</v>
      </c>
      <c r="F827" s="61" t="s">
        <v>101</v>
      </c>
      <c r="G827" s="62" t="s">
        <v>1012</v>
      </c>
      <c r="H827" s="61" t="s">
        <v>1192</v>
      </c>
      <c r="I827">
        <v>5</v>
      </c>
      <c r="J827">
        <v>0</v>
      </c>
      <c r="K827" s="63">
        <v>2</v>
      </c>
    </row>
    <row r="828" spans="2:11" s="61" customFormat="1" x14ac:dyDescent="0.25">
      <c r="B828" s="60" t="s">
        <v>1008</v>
      </c>
      <c r="C828" s="61" t="s">
        <v>12</v>
      </c>
      <c r="D828" s="61" t="s">
        <v>1023</v>
      </c>
      <c r="E828" s="61" t="str">
        <f t="shared" si="13"/>
        <v>2.3</v>
      </c>
      <c r="F828" s="61" t="s">
        <v>101</v>
      </c>
      <c r="G828" s="62" t="s">
        <v>1024</v>
      </c>
      <c r="H828" s="61" t="s">
        <v>1193</v>
      </c>
      <c r="I828" s="61">
        <v>5</v>
      </c>
      <c r="J828" s="61">
        <v>0</v>
      </c>
      <c r="K828" s="64">
        <v>877135971</v>
      </c>
    </row>
    <row r="829" spans="2:11" s="61" customFormat="1" x14ac:dyDescent="0.25">
      <c r="B829" s="60" t="s">
        <v>1008</v>
      </c>
      <c r="C829" s="61" t="s">
        <v>12</v>
      </c>
      <c r="D829" s="61" t="s">
        <v>1023</v>
      </c>
      <c r="E829" s="61" t="str">
        <f t="shared" si="13"/>
        <v>2.3</v>
      </c>
      <c r="F829" s="61" t="s">
        <v>101</v>
      </c>
      <c r="G829" s="62" t="s">
        <v>1024</v>
      </c>
      <c r="H829" s="61" t="s">
        <v>1194</v>
      </c>
      <c r="I829" s="61">
        <v>5</v>
      </c>
      <c r="J829" s="61">
        <v>0</v>
      </c>
      <c r="K829" s="64">
        <f>1321866686.21</f>
        <v>1321866686.21</v>
      </c>
    </row>
    <row r="830" spans="2:11" s="61" customFormat="1" x14ac:dyDescent="0.25">
      <c r="B830" s="60" t="s">
        <v>1008</v>
      </c>
      <c r="C830" s="61" t="s">
        <v>12</v>
      </c>
      <c r="D830" s="61" t="s">
        <v>1023</v>
      </c>
      <c r="E830" s="61" t="str">
        <f t="shared" si="13"/>
        <v>2.3</v>
      </c>
      <c r="F830" s="61" t="s">
        <v>101</v>
      </c>
      <c r="G830" s="62" t="s">
        <v>1024</v>
      </c>
      <c r="H830" s="61" t="s">
        <v>1195</v>
      </c>
      <c r="I830" s="61">
        <v>5</v>
      </c>
      <c r="J830" s="61">
        <v>0</v>
      </c>
      <c r="K830" s="64">
        <v>73084985.469999999</v>
      </c>
    </row>
    <row r="831" spans="2:11" s="61" customFormat="1" x14ac:dyDescent="0.25">
      <c r="B831" s="60" t="s">
        <v>1008</v>
      </c>
      <c r="C831" s="61" t="s">
        <v>12</v>
      </c>
      <c r="D831" s="61" t="s">
        <v>1028</v>
      </c>
      <c r="E831" s="61" t="str">
        <f t="shared" si="13"/>
        <v>2.3</v>
      </c>
      <c r="F831" s="61" t="s">
        <v>101</v>
      </c>
      <c r="G831" s="62" t="s">
        <v>1029</v>
      </c>
      <c r="H831" s="61" t="s">
        <v>1013</v>
      </c>
      <c r="I831" s="61">
        <v>1</v>
      </c>
      <c r="J831" s="61">
        <v>0</v>
      </c>
      <c r="K831" s="64">
        <v>274131254</v>
      </c>
    </row>
    <row r="832" spans="2:11" s="61" customFormat="1" x14ac:dyDescent="0.25">
      <c r="B832" s="60" t="s">
        <v>1008</v>
      </c>
      <c r="C832" s="61" t="s">
        <v>12</v>
      </c>
      <c r="D832" s="61" t="s">
        <v>1028</v>
      </c>
      <c r="E832" s="61" t="str">
        <f t="shared" si="13"/>
        <v>2.3</v>
      </c>
      <c r="F832" s="61" t="s">
        <v>101</v>
      </c>
      <c r="G832" s="62" t="s">
        <v>1029</v>
      </c>
      <c r="H832" s="61" t="s">
        <v>1196</v>
      </c>
      <c r="I832" s="61">
        <v>5</v>
      </c>
      <c r="J832" s="61">
        <v>0</v>
      </c>
      <c r="K832" s="64">
        <v>153359252.93000001</v>
      </c>
    </row>
  </sheetData>
  <autoFilter ref="A1:L826" xr:uid="{00000000-0009-0000-0000-000003000000}">
    <filterColumn colId="1">
      <filters>
        <filter val="17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tabColor rgb="FFC00000"/>
  </sheetPr>
  <dimension ref="A1:C27"/>
  <sheetViews>
    <sheetView workbookViewId="0">
      <selection activeCell="B18" sqref="B18"/>
    </sheetView>
  </sheetViews>
  <sheetFormatPr baseColWidth="10" defaultColWidth="11.42578125" defaultRowHeight="15" x14ac:dyDescent="0.25"/>
  <cols>
    <col min="2" max="2" width="50.7109375" bestFit="1" customWidth="1"/>
  </cols>
  <sheetData>
    <row r="1" spans="1:3" x14ac:dyDescent="0.25">
      <c r="A1" t="s">
        <v>70</v>
      </c>
      <c r="B1" t="s">
        <v>71</v>
      </c>
      <c r="C1" t="s">
        <v>70</v>
      </c>
    </row>
    <row r="2" spans="1:3" x14ac:dyDescent="0.25">
      <c r="A2" t="s">
        <v>162</v>
      </c>
      <c r="B2" t="s">
        <v>163</v>
      </c>
      <c r="C2" t="s">
        <v>162</v>
      </c>
    </row>
    <row r="3" spans="1:3" x14ac:dyDescent="0.25">
      <c r="A3" t="s">
        <v>234</v>
      </c>
      <c r="B3" t="s">
        <v>235</v>
      </c>
      <c r="C3" t="s">
        <v>234</v>
      </c>
    </row>
    <row r="4" spans="1:3" x14ac:dyDescent="0.25">
      <c r="A4" t="s">
        <v>291</v>
      </c>
      <c r="B4" t="s">
        <v>292</v>
      </c>
      <c r="C4" t="s">
        <v>291</v>
      </c>
    </row>
    <row r="5" spans="1:3" x14ac:dyDescent="0.25">
      <c r="A5" t="s">
        <v>296</v>
      </c>
      <c r="B5" t="s">
        <v>297</v>
      </c>
      <c r="C5" t="s">
        <v>296</v>
      </c>
    </row>
    <row r="6" spans="1:3" x14ac:dyDescent="0.25">
      <c r="A6" t="s">
        <v>560</v>
      </c>
      <c r="B6" t="s">
        <v>561</v>
      </c>
      <c r="C6" t="s">
        <v>560</v>
      </c>
    </row>
    <row r="7" spans="1:3" x14ac:dyDescent="0.25">
      <c r="A7" t="s">
        <v>586</v>
      </c>
      <c r="B7" t="s">
        <v>587</v>
      </c>
      <c r="C7" t="s">
        <v>586</v>
      </c>
    </row>
    <row r="8" spans="1:3" x14ac:dyDescent="0.25">
      <c r="A8" t="s">
        <v>674</v>
      </c>
      <c r="B8" t="s">
        <v>675</v>
      </c>
      <c r="C8" t="s">
        <v>674</v>
      </c>
    </row>
    <row r="9" spans="1:3" x14ac:dyDescent="0.25">
      <c r="A9" t="s">
        <v>744</v>
      </c>
      <c r="B9" t="s">
        <v>745</v>
      </c>
      <c r="C9" t="s">
        <v>744</v>
      </c>
    </row>
    <row r="10" spans="1:3" x14ac:dyDescent="0.25">
      <c r="A10" t="s">
        <v>792</v>
      </c>
      <c r="B10" t="s">
        <v>793</v>
      </c>
      <c r="C10" t="s">
        <v>792</v>
      </c>
    </row>
    <row r="11" spans="1:3" x14ac:dyDescent="0.25">
      <c r="A11" t="s">
        <v>884</v>
      </c>
      <c r="B11" t="s">
        <v>885</v>
      </c>
      <c r="C11" t="s">
        <v>884</v>
      </c>
    </row>
    <row r="12" spans="1:3" x14ac:dyDescent="0.25">
      <c r="A12" t="s">
        <v>887</v>
      </c>
      <c r="B12" t="s">
        <v>888</v>
      </c>
      <c r="C12" t="s">
        <v>887</v>
      </c>
    </row>
    <row r="13" spans="1:3" x14ac:dyDescent="0.25">
      <c r="A13" t="s">
        <v>913</v>
      </c>
      <c r="B13" t="s">
        <v>914</v>
      </c>
      <c r="C13" t="s">
        <v>913</v>
      </c>
    </row>
    <row r="14" spans="1:3" x14ac:dyDescent="0.25">
      <c r="A14" t="s">
        <v>928</v>
      </c>
      <c r="B14" t="s">
        <v>929</v>
      </c>
      <c r="C14" t="s">
        <v>928</v>
      </c>
    </row>
    <row r="15" spans="1:3" x14ac:dyDescent="0.25">
      <c r="A15" t="s">
        <v>944</v>
      </c>
      <c r="B15" t="s">
        <v>945</v>
      </c>
      <c r="C15" t="s">
        <v>944</v>
      </c>
    </row>
    <row r="16" spans="1:3" x14ac:dyDescent="0.25">
      <c r="A16" t="s">
        <v>985</v>
      </c>
      <c r="B16" t="s">
        <v>986</v>
      </c>
      <c r="C16" t="s">
        <v>985</v>
      </c>
    </row>
    <row r="17" spans="1:3" x14ac:dyDescent="0.25">
      <c r="A17" t="s">
        <v>1008</v>
      </c>
      <c r="B17" t="s">
        <v>12</v>
      </c>
      <c r="C17" t="s">
        <v>1008</v>
      </c>
    </row>
    <row r="18" spans="1:3" x14ac:dyDescent="0.25">
      <c r="A18" t="s">
        <v>1038</v>
      </c>
      <c r="B18" t="s">
        <v>1039</v>
      </c>
      <c r="C18" t="s">
        <v>1038</v>
      </c>
    </row>
    <row r="19" spans="1:3" x14ac:dyDescent="0.25">
      <c r="A19" t="s">
        <v>1044</v>
      </c>
      <c r="B19" t="s">
        <v>1045</v>
      </c>
      <c r="C19" t="s">
        <v>1044</v>
      </c>
    </row>
    <row r="20" spans="1:3" x14ac:dyDescent="0.25">
      <c r="A20" t="s">
        <v>1051</v>
      </c>
      <c r="B20" t="s">
        <v>1052</v>
      </c>
      <c r="C20" t="s">
        <v>1051</v>
      </c>
    </row>
    <row r="21" spans="1:3" x14ac:dyDescent="0.25">
      <c r="A21" t="s">
        <v>1055</v>
      </c>
      <c r="B21" t="s">
        <v>1056</v>
      </c>
      <c r="C21" t="s">
        <v>1055</v>
      </c>
    </row>
    <row r="22" spans="1:3" x14ac:dyDescent="0.25">
      <c r="A22" t="s">
        <v>1088</v>
      </c>
      <c r="B22" t="s">
        <v>1089</v>
      </c>
      <c r="C22" t="s">
        <v>1088</v>
      </c>
    </row>
    <row r="23" spans="1:3" x14ac:dyDescent="0.25">
      <c r="A23" t="s">
        <v>1104</v>
      </c>
      <c r="B23" t="s">
        <v>1105</v>
      </c>
      <c r="C23" t="s">
        <v>1104</v>
      </c>
    </row>
    <row r="24" spans="1:3" x14ac:dyDescent="0.25">
      <c r="A24" t="s">
        <v>1107</v>
      </c>
      <c r="B24" t="s">
        <v>1108</v>
      </c>
      <c r="C24" t="s">
        <v>1107</v>
      </c>
    </row>
    <row r="25" spans="1:3" x14ac:dyDescent="0.25">
      <c r="A25" t="s">
        <v>1144</v>
      </c>
      <c r="B25" t="s">
        <v>1145</v>
      </c>
      <c r="C25" t="s">
        <v>1144</v>
      </c>
    </row>
    <row r="26" spans="1:3" x14ac:dyDescent="0.25">
      <c r="A26" t="s">
        <v>1159</v>
      </c>
      <c r="B26" t="s">
        <v>1160</v>
      </c>
      <c r="C26" t="s">
        <v>1159</v>
      </c>
    </row>
    <row r="27" spans="1:3" x14ac:dyDescent="0.25">
      <c r="A27" t="s">
        <v>1182</v>
      </c>
      <c r="B27" t="s">
        <v>1183</v>
      </c>
      <c r="C27" t="s">
        <v>1182</v>
      </c>
    </row>
  </sheetData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ceso xmlns="e63c261e-576a-4464-8e1a-3e600ab9cd37">Tesorería</Proceso>
    <Vigencia xmlns="e63c261e-576a-4464-8e1a-3e600ab9cd37">2025-07-04T00:00:00+00:00</Vigencia>
    <Macroproceso xmlns="e63c261e-576a-4464-8e1a-3e600ab9cd37">Gestión de Hacienda</Macroproceso>
    <Subproceso xmlns="e63c261e-576a-4464-8e1a-3e600ab9cd37">Administración de Recursos Distritales</Subproceso>
    <EstadoVigencia xmlns="d6a313f9-0a85-44c8-accc-26a91660c35a">NUEVO</EstadoVigencia>
    <IdControlCambios xmlns="d6a313f9-0a85-44c8-accc-26a91660c35a">1280</IdControlCambios>
    <Pol_x00ed_ticadeGesti_x00f3_nyDesempe_x00f1_oconsusresponsablestransversalmente xmlns="e63c261e-576a-4464-8e1a-3e600ab9cd37" xsi:nil="true"/>
    <Inicial xmlns="e63c261e-576a-4464-8e1a-3e600ab9cd37">F</Inicial>
    <Pol_x00ed_ticadeGesti_x00f3_nyDesempe_x00f1_o xmlns="e63c261e-576a-4464-8e1a-3e600ab9cd37" xsi:nil="true"/>
    <Versi_x00f3_ndelDocumento xmlns="e63c261e-576a-4464-8e1a-3e600ab9cd37">2.0</Versi_x00f3_ndelDocumento>
    <Cod xmlns="e63c261e-576a-4464-8e1a-3e600ab9cd37" xsi:nil="true"/>
    <TipodeDocumento xmlns="e63c261e-576a-4464-8e1a-3e600ab9cd37">Formato</TipodeDocumento>
    <Codigo xmlns="e63c261e-576a-4464-8e1a-3e600ab9cd37">GHATE02-F008</Codigo>
    <NombredelDocumento xmlns="e63c261e-576a-4464-8e1a-3e600ab9cd37">REPORTE INICIAL DEL PROGRAMA ANUALIZADO DE CAJA - PAC</NombredelDocumento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BA3869E12B944BAF147A23B462CF2C" ma:contentTypeVersion="20" ma:contentTypeDescription="Crear nuevo documento." ma:contentTypeScope="" ma:versionID="e6670805c774cce9d436c8ca389e9e2f">
  <xsd:schema xmlns:xsd="http://www.w3.org/2001/XMLSchema" xmlns:xs="http://www.w3.org/2001/XMLSchema" xmlns:p="http://schemas.microsoft.com/office/2006/metadata/properties" xmlns:ns2="e63c261e-576a-4464-8e1a-3e600ab9cd37" xmlns:ns3="d6a313f9-0a85-44c8-accc-26a91660c35a" targetNamespace="http://schemas.microsoft.com/office/2006/metadata/properties" ma:root="true" ma:fieldsID="4f5f2365ce93b156149491e9ba1460ce" ns2:_="" ns3:_="">
    <xsd:import namespace="e63c261e-576a-4464-8e1a-3e600ab9cd37"/>
    <xsd:import namespace="d6a313f9-0a85-44c8-accc-26a91660c35a"/>
    <xsd:element name="properties">
      <xsd:complexType>
        <xsd:sequence>
          <xsd:element name="documentManagement">
            <xsd:complexType>
              <xsd:all>
                <xsd:element ref="ns2:NombredelDocumento" minOccurs="0"/>
                <xsd:element ref="ns2:Macroproceso" minOccurs="0"/>
                <xsd:element ref="ns2:Proceso" minOccurs="0"/>
                <xsd:element ref="ns2:Subproceso" minOccurs="0"/>
                <xsd:element ref="ns2:Cod" minOccurs="0"/>
                <xsd:element ref="ns2:TipodeDocumento" minOccurs="0"/>
                <xsd:element ref="ns2:Inicial" minOccurs="0"/>
                <xsd:element ref="ns2:Codigo" minOccurs="0"/>
                <xsd:element ref="ns2:Pol_x00ed_ticadeGesti_x00f3_nyDesempe_x00f1_o" minOccurs="0"/>
                <xsd:element ref="ns2:Pol_x00ed_ticadeGesti_x00f3_nyDesempe_x00f1_oconsusresponsablestransversalmente" minOccurs="0"/>
                <xsd:element ref="ns2:Versi_x00f3_ndelDocumento" minOccurs="0"/>
                <xsd:element ref="ns2:Vigencia" minOccurs="0"/>
                <xsd:element ref="ns2:MediaServiceMetadata" minOccurs="0"/>
                <xsd:element ref="ns2:MediaServiceFastMetadata" minOccurs="0"/>
                <xsd:element ref="ns3:EstadoVigencia" minOccurs="0"/>
                <xsd:element ref="ns3:MediaServiceObjectDetectorVersions" minOccurs="0"/>
                <xsd:element ref="ns3:IdControlCambio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3c261e-576a-4464-8e1a-3e600ab9cd37" elementFormDefault="qualified">
    <xsd:import namespace="http://schemas.microsoft.com/office/2006/documentManagement/types"/>
    <xsd:import namespace="http://schemas.microsoft.com/office/infopath/2007/PartnerControls"/>
    <xsd:element name="NombredelDocumento" ma:index="2" nillable="true" ma:displayName="Nombre del Documento" ma:format="Dropdown" ma:internalName="NombredelDocumento" ma:readOnly="false">
      <xsd:simpleType>
        <xsd:restriction base="dms:Text">
          <xsd:maxLength value="255"/>
        </xsd:restriction>
      </xsd:simpleType>
    </xsd:element>
    <xsd:element name="Macroproceso" ma:index="3" nillable="true" ma:displayName="Macroproceso" ma:format="Dropdown" ma:internalName="Macroproceso" ma:readOnly="false">
      <xsd:simpleType>
        <xsd:restriction base="dms:Text">
          <xsd:maxLength value="255"/>
        </xsd:restriction>
      </xsd:simpleType>
    </xsd:element>
    <xsd:element name="Proceso" ma:index="4" nillable="true" ma:displayName="Proceso" ma:format="Dropdown" ma:internalName="Proceso" ma:readOnly="false">
      <xsd:simpleType>
        <xsd:restriction base="dms:Text">
          <xsd:maxLength value="255"/>
        </xsd:restriction>
      </xsd:simpleType>
    </xsd:element>
    <xsd:element name="Subproceso" ma:index="5" nillable="true" ma:displayName="Subproceso" ma:format="Dropdown" ma:internalName="Subproceso" ma:readOnly="false">
      <xsd:simpleType>
        <xsd:restriction base="dms:Text">
          <xsd:maxLength value="255"/>
        </xsd:restriction>
      </xsd:simpleType>
    </xsd:element>
    <xsd:element name="Cod" ma:index="6" nillable="true" ma:displayName="Cod" ma:format="Dropdown" ma:internalName="Cod" ma:readOnly="false">
      <xsd:simpleType>
        <xsd:restriction base="dms:Text">
          <xsd:maxLength value="255"/>
        </xsd:restriction>
      </xsd:simpleType>
    </xsd:element>
    <xsd:element name="TipodeDocumento" ma:index="7" nillable="true" ma:displayName="Tipo de Documento" ma:format="Dropdown" ma:internalName="TipodeDocumento" ma:readOnly="false">
      <xsd:simpleType>
        <xsd:restriction base="dms:Text">
          <xsd:maxLength value="255"/>
        </xsd:restriction>
      </xsd:simpleType>
    </xsd:element>
    <xsd:element name="Inicial" ma:index="8" nillable="true" ma:displayName="Inicial" ma:format="Dropdown" ma:internalName="Inicial" ma:readOnly="false">
      <xsd:simpleType>
        <xsd:restriction base="dms:Text">
          <xsd:maxLength value="255"/>
        </xsd:restriction>
      </xsd:simpleType>
    </xsd:element>
    <xsd:element name="Codigo" ma:index="9" nillable="true" ma:displayName="Código" ma:format="Dropdown" ma:internalName="Codigo" ma:readOnly="false">
      <xsd:simpleType>
        <xsd:restriction base="dms:Text">
          <xsd:maxLength value="255"/>
        </xsd:restriction>
      </xsd:simpleType>
    </xsd:element>
    <xsd:element name="Pol_x00ed_ticadeGesti_x00f3_nyDesempe_x00f1_o" ma:index="10" nillable="true" ma:displayName="Política de Gestión y Desempeño" ma:format="Dropdown" ma:internalName="Pol_x00ed_ticadeGesti_x00f3_nyDesempe_x00f1_o" ma:readOnly="false">
      <xsd:simpleType>
        <xsd:restriction base="dms:Text">
          <xsd:maxLength value="255"/>
        </xsd:restriction>
      </xsd:simpleType>
    </xsd:element>
    <xsd:element name="Pol_x00ed_ticadeGesti_x00f3_nyDesempe_x00f1_oconsusresponsablestransversalmente" ma:index="11" nillable="true" ma:displayName="Política de Gestión y Desempeño con sus responsables transversalmente" ma:format="Dropdown" ma:internalName="Pol_x00ed_ticadeGesti_x00f3_nyDesempe_x00f1_oconsusresponsablestransversalmente" ma:readOnly="false">
      <xsd:simpleType>
        <xsd:restriction base="dms:Text">
          <xsd:maxLength value="255"/>
        </xsd:restriction>
      </xsd:simpleType>
    </xsd:element>
    <xsd:element name="Versi_x00f3_ndelDocumento" ma:index="12" nillable="true" ma:displayName="Versión del Documento" ma:format="Dropdown" ma:internalName="Versi_x00f3_ndelDocumento" ma:readOnly="false">
      <xsd:simpleType>
        <xsd:restriction base="dms:Text">
          <xsd:maxLength value="255"/>
        </xsd:restriction>
      </xsd:simpleType>
    </xsd:element>
    <xsd:element name="Vigencia" ma:index="13" nillable="true" ma:displayName="Vigencia" ma:format="DateTime" ma:internalName="Vigencia" ma:readOnly="false">
      <xsd:simpleType>
        <xsd:restriction base="dms:DateTime"/>
      </xsd:simpleType>
    </xsd:element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a313f9-0a85-44c8-accc-26a91660c35a" elementFormDefault="qualified">
    <xsd:import namespace="http://schemas.microsoft.com/office/2006/documentManagement/types"/>
    <xsd:import namespace="http://schemas.microsoft.com/office/infopath/2007/PartnerControls"/>
    <xsd:element name="EstadoVigencia" ma:index="24" nillable="true" ma:displayName="EstadoVigencia" ma:format="Dropdown" ma:internalName="EstadoVigencia">
      <xsd:simpleType>
        <xsd:restriction base="dms:Text">
          <xsd:maxLength value="255"/>
        </xsd:restriction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dControlCambios" ma:index="26" nillable="true" ma:displayName="IdControlCambios" ma:format="Dropdown" ma:internalName="IdControlCambios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45AE41-9265-43B5-BACA-816CC9AF74AE}">
  <ds:schemaRefs>
    <ds:schemaRef ds:uri="http://schemas.microsoft.com/office/2006/metadata/properties"/>
    <ds:schemaRef ds:uri="http://schemas.microsoft.com/office/infopath/2007/PartnerControls"/>
    <ds:schemaRef ds:uri="e63c261e-576a-4464-8e1a-3e600ab9cd37"/>
    <ds:schemaRef ds:uri="d6a313f9-0a85-44c8-accc-26a91660c35a"/>
  </ds:schemaRefs>
</ds:datastoreItem>
</file>

<file path=customXml/itemProps2.xml><?xml version="1.0" encoding="utf-8"?>
<ds:datastoreItem xmlns:ds="http://schemas.openxmlformats.org/officeDocument/2006/customXml" ds:itemID="{C3E6E8E3-9AA5-4D99-AE6E-5A385409E4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3c261e-576a-4464-8e1a-3e600ab9cd37"/>
    <ds:schemaRef ds:uri="d6a313f9-0a85-44c8-accc-26a91660c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AB39C7-12F0-4DA5-BA67-F3CA3C7A50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Formato</vt:lpstr>
      <vt:lpstr>Control de Cambios y Validación</vt:lpstr>
      <vt:lpstr>Hoja1</vt:lpstr>
      <vt:lpstr>BASE-</vt:lpstr>
      <vt:lpstr>Notas</vt:lpstr>
    </vt:vector>
  </TitlesOfParts>
  <Manager/>
  <Company>Acciona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Celemin, Sergio</dc:creator>
  <cp:keywords/>
  <dc:description/>
  <cp:lastModifiedBy>Liseth Yadira Castillo Martinez</cp:lastModifiedBy>
  <cp:revision/>
  <dcterms:created xsi:type="dcterms:W3CDTF">2018-11-26T16:58:41Z</dcterms:created>
  <dcterms:modified xsi:type="dcterms:W3CDTF">2025-11-19T19:04:31Z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0x0101006FBA3869E12B944BAF147A23B462CF2C</vt:lpwstr>
  </property>
  <property fmtid="{D5CDD505-2E9C-101B-9397-08002B2CF9AE}" pid="3" name="Order">
    <vt:r8>33100</vt:r8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Consecutivo">
    <vt:lpwstr>008</vt:lpwstr>
  </property>
  <property fmtid="{D5CDD505-2E9C-101B-9397-08002B2CF9AE}" pid="8" name="Inicial">
    <vt:lpwstr>F</vt:lpwstr>
  </property>
  <property fmtid="{D5CDD505-2E9C-101B-9397-08002B2CF9AE}" pid="9" name="CodigoMPS">
    <vt:lpwstr>GHATE02</vt:lpwstr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xd_Signature">
    <vt:bool>false</vt:bool>
  </property>
  <property fmtid="{D5CDD505-2E9C-101B-9397-08002B2CF9AE}" pid="13" name="MediaServiceImageTags">
    <vt:lpwstr/>
  </property>
  <property fmtid="{D5CDD505-2E9C-101B-9397-08002B2CF9AE}" pid="14" name="CodigoDocumento">
    <vt:lpwstr>GHATE02-F008</vt:lpwstr>
  </property>
  <property fmtid="{D5CDD505-2E9C-101B-9397-08002B2CF9AE}" pid="15" name="FechaSolicitud">
    <vt:lpwstr>07/04/2025</vt:lpwstr>
  </property>
  <property fmtid="{D5CDD505-2E9C-101B-9397-08002B2CF9AE}" pid="16" name="Version">
    <vt:lpwstr>2.0</vt:lpwstr>
  </property>
  <property fmtid="{D5CDD505-2E9C-101B-9397-08002B2CF9AE}" pid="17" name="CorreoResponsableCalidad">
    <vt:lpwstr>asesorcalidad1@cartagena.gov.co</vt:lpwstr>
  </property>
  <property fmtid="{D5CDD505-2E9C-101B-9397-08002B2CF9AE}" pid="18" name="ResponsableValidacionMeci">
    <vt:lpwstr>Alexander Gonzalez</vt:lpwstr>
  </property>
  <property fmtid="{D5CDD505-2E9C-101B-9397-08002B2CF9AE}" pid="19" name="CorreoElecSolicit">
    <vt:lpwstr>calidadtesoreria@cartagena.gov.co</vt:lpwstr>
  </property>
  <property fmtid="{D5CDD505-2E9C-101B-9397-08002B2CF9AE}" pid="20" name="TipoDocumento">
    <vt:lpwstr>Formato</vt:lpwstr>
  </property>
  <property fmtid="{D5CDD505-2E9C-101B-9397-08002B2CF9AE}" pid="21" name="PublicacionWeb">
    <vt:lpwstr>No</vt:lpwstr>
  </property>
  <property fmtid="{D5CDD505-2E9C-101B-9397-08002B2CF9AE}" pid="22" name="EstadoSolicitud">
    <vt:lpwstr>Aprobado - Subir al Sharepoint</vt:lpwstr>
  </property>
  <property fmtid="{D5CDD505-2E9C-101B-9397-08002B2CF9AE}" pid="23" name="CorreoAsignado2">
    <vt:lpwstr>vpintoe@cartagena.gov.co</vt:lpwstr>
  </property>
  <property fmtid="{D5CDD505-2E9C-101B-9397-08002B2CF9AE}" pid="24" name="NombreSolicitante">
    <vt:lpwstr>Maria Margarita Torres</vt:lpwstr>
  </property>
  <property fmtid="{D5CDD505-2E9C-101B-9397-08002B2CF9AE}" pid="25" name="TipoSolicitud">
    <vt:lpwstr>Actualización</vt:lpwstr>
  </property>
  <property fmtid="{D5CDD505-2E9C-101B-9397-08002B2CF9AE}" pid="26" name="NombreDocumento">
    <vt:lpwstr>REPORTE INICIAL DEL PROGRAMA ANUALIZADO DE CAJA - PAC</vt:lpwstr>
  </property>
  <property fmtid="{D5CDD505-2E9C-101B-9397-08002B2CF9AE}" pid="27" name="ObservacionesLider">
    <vt:lpwstr>331 28/07/2023 GHATE02-F008 REPORTE INICIAL DEL PROGRAMA ANUALIZADO DE CAJA - PAC Tesoreria Aprobado
</vt:lpwstr>
  </property>
  <property fmtid="{D5CDD505-2E9C-101B-9397-08002B2CF9AE}" pid="28" name="TipoDoc">
    <vt:lpwstr>Documento</vt:lpwstr>
  </property>
  <property fmtid="{D5CDD505-2E9C-101B-9397-08002B2CF9AE}" pid="29" name="Justificacion">
    <vt:lpwstr>Se actualiza la plantilla del formato de acuerdo con directriz recibida por parte de la Secretaría General de la Alcaldía de Cartagena de llevar uniformidad en el encabezado y sección de control de cambios.</vt:lpwstr>
  </property>
  <property fmtid="{D5CDD505-2E9C-101B-9397-08002B2CF9AE}" pid="30" name="DispoFinal">
    <vt:lpwstr>No aplica</vt:lpwstr>
  </property>
  <property fmtid="{D5CDD505-2E9C-101B-9397-08002B2CF9AE}" pid="31" name="CorreoAsignado">
    <vt:lpwstr>asesorcalidad1@cartagena.gov.co</vt:lpwstr>
  </property>
  <property fmtid="{D5CDD505-2E9C-101B-9397-08002B2CF9AE}" pid="32" name="Asignar">
    <vt:lpwstr>Alexander Gonzalez</vt:lpwstr>
  </property>
  <property fmtid="{D5CDD505-2E9C-101B-9397-08002B2CF9AE}" pid="33" name="Ubicacion">
    <vt:lpwstr>SHAREPOINT SIG de Calidad- MECI Gestión Hacienda</vt:lpwstr>
  </property>
  <property fmtid="{D5CDD505-2E9C-101B-9397-08002B2CF9AE}" pid="34" name="Asignar2">
    <vt:lpwstr>Veronica Pinto</vt:lpwstr>
  </property>
</Properties>
</file>